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yExcelOnline\0000000 - MEO MEMBERSHIP SITE\"/>
    </mc:Choice>
  </mc:AlternateContent>
  <xr:revisionPtr revIDLastSave="0" documentId="13_ncr:1_{94A492B5-CC5B-4CA1-A8FB-224C7F5515E8}" xr6:coauthVersionLast="48" xr6:coauthVersionMax="48" xr10:uidLastSave="{00000000-0000-0000-0000-000000000000}"/>
  <bookViews>
    <workbookView xWindow="-120" yWindow="-120" windowWidth="29040" windowHeight="15840" tabRatio="872" xr2:uid="{00000000-000D-0000-FFFF-FFFF00000000}"/>
  </bookViews>
  <sheets>
    <sheet name="COURSE OUTLINE" sheetId="22" r:id="rId1"/>
    <sheet name="BEG - INTRO" sheetId="14" r:id="rId2"/>
    <sheet name="BEG - FORMULAS" sheetId="15" r:id="rId3"/>
    <sheet name="BEG - FORMATTING" sheetId="16" r:id="rId4"/>
    <sheet name="BEG - CHARTS" sheetId="17" r:id="rId5"/>
    <sheet name="BEG - PRINTING" sheetId="1" r:id="rId6"/>
    <sheet name="INT - FORMULAS" sheetId="10" r:id="rId7"/>
    <sheet name="INT - PIVOT TABLES" sheetId="13" r:id="rId8"/>
    <sheet name="INT - VBA" sheetId="12" r:id="rId9"/>
    <sheet name="INT - ANALYSIS" sheetId="2" r:id="rId10"/>
    <sheet name="INT - CHARTS" sheetId="20" r:id="rId11"/>
    <sheet name="ADV - FORMULAS" sheetId="11" r:id="rId12"/>
    <sheet name="ADV - PIVOT TABLES" sheetId="5" r:id="rId13"/>
    <sheet name="ADV - VBA" sheetId="3" r:id="rId14"/>
    <sheet name="ADV - POWER QUERY" sheetId="6" r:id="rId15"/>
    <sheet name="ADV - POWER PIVOT" sheetId="7" r:id="rId16"/>
    <sheet name="ADV - FINANCIAL MODELING" sheetId="8" r:id="rId17"/>
    <sheet name="ADV - CHARTS" sheetId="21" r:id="rId18"/>
    <sheet name="ADV - DASHBOARDS" sheetId="27" r:id="rId19"/>
    <sheet name="ADV - POWER BI" sheetId="24" r:id="rId20"/>
    <sheet name="BONUS - MS OFFICE" sheetId="25" r:id="rId21"/>
    <sheet name="BONUS - MS ACCESS" sheetId="2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22" l="1"/>
  <c r="D28" i="22"/>
  <c r="D26" i="22"/>
  <c r="D25" i="22"/>
  <c r="D24" i="22"/>
  <c r="D23" i="22"/>
  <c r="D22" i="22"/>
  <c r="D21" i="22"/>
  <c r="D20" i="22"/>
  <c r="D19" i="22"/>
  <c r="D18" i="22"/>
  <c r="C106" i="27"/>
  <c r="C174" i="23" l="1"/>
  <c r="C40" i="24"/>
  <c r="C156" i="25" l="1"/>
  <c r="C26" i="21" l="1"/>
  <c r="C47" i="8"/>
  <c r="C45" i="7"/>
  <c r="C61" i="6"/>
  <c r="C145" i="3"/>
  <c r="C143" i="5"/>
  <c r="C94" i="11"/>
  <c r="C28" i="20"/>
  <c r="C65" i="2"/>
  <c r="C11" i="12"/>
  <c r="C122" i="13"/>
  <c r="C48" i="10"/>
  <c r="C18" i="1"/>
  <c r="C18" i="17"/>
  <c r="C22" i="16"/>
  <c r="C23" i="15"/>
  <c r="C22" i="14"/>
  <c r="E30" i="22" l="1"/>
  <c r="D30" i="22"/>
</calcChain>
</file>

<file path=xl/sharedStrings.xml><?xml version="1.0" encoding="utf-8"?>
<sst xmlns="http://schemas.openxmlformats.org/spreadsheetml/2006/main" count="2402" uniqueCount="1306">
  <si>
    <t>TOPICS</t>
  </si>
  <si>
    <t>Intro to VBA</t>
  </si>
  <si>
    <t>Total</t>
  </si>
  <si>
    <t>VLOOKUP</t>
  </si>
  <si>
    <t>BEGINNER - INTRODUCTION</t>
  </si>
  <si>
    <t>FEATURES</t>
  </si>
  <si>
    <t>Getting Started With Microsoft Excel</t>
  </si>
  <si>
    <t>Course Intro</t>
  </si>
  <si>
    <t>Excercise Files</t>
  </si>
  <si>
    <t>Launching Excel</t>
  </si>
  <si>
    <t xml:space="preserve">Excel Interface </t>
  </si>
  <si>
    <t>Quick Access Toolbar</t>
  </si>
  <si>
    <t>Workbook Structure</t>
  </si>
  <si>
    <t>Saving</t>
  </si>
  <si>
    <t>Opening Workbooks</t>
  </si>
  <si>
    <t>Entering Data</t>
  </si>
  <si>
    <t>Entering Numeric Data</t>
  </si>
  <si>
    <t>Entering Dates</t>
  </si>
  <si>
    <t>BEGINNER - FORMULAS</t>
  </si>
  <si>
    <t>Introduction to Formulas</t>
  </si>
  <si>
    <t>Cell References</t>
  </si>
  <si>
    <t>Basic Formulas</t>
  </si>
  <si>
    <t>Relative v Absolute Refreneces</t>
  </si>
  <si>
    <t>Order of Operation</t>
  </si>
  <si>
    <t>Function Basics</t>
  </si>
  <si>
    <t>Common Formulas</t>
  </si>
  <si>
    <t>Sum</t>
  </si>
  <si>
    <t>Min &amp; Max</t>
  </si>
  <si>
    <t>Average</t>
  </si>
  <si>
    <t>Count</t>
  </si>
  <si>
    <t>AutoSum</t>
  </si>
  <si>
    <t>AutoFill</t>
  </si>
  <si>
    <t>BEGINNER - FORMATTING</t>
  </si>
  <si>
    <t>Formatting a Worksheet</t>
  </si>
  <si>
    <t>Copy, Cut &amp; Paste</t>
  </si>
  <si>
    <t>Adding &amp; Deleting Rows or Columns</t>
  </si>
  <si>
    <t>Column Widths</t>
  </si>
  <si>
    <t>Hide &amp; Unhide Columns</t>
  </si>
  <si>
    <t>Delete Worksheets</t>
  </si>
  <si>
    <t>Renaming Worksheets</t>
  </si>
  <si>
    <t>Move &amp; Copy Worksheets</t>
  </si>
  <si>
    <t>Font Formatting</t>
  </si>
  <si>
    <t>Fill &amp; Font Color</t>
  </si>
  <si>
    <t>Adding Borders</t>
  </si>
  <si>
    <t>Formatting Numbers as Currency</t>
  </si>
  <si>
    <t>Formatting Numbers as Percentage</t>
  </si>
  <si>
    <t>Format Painter</t>
  </si>
  <si>
    <t>Cell Styles</t>
  </si>
  <si>
    <t>Merge &amp; Center</t>
  </si>
  <si>
    <t>Conditional Formatting</t>
  </si>
  <si>
    <t>BEGINNER - CHARTS</t>
  </si>
  <si>
    <t>Introduction to Images, Shapes, Smart Art &amp; Charts</t>
  </si>
  <si>
    <t>Inserting Images</t>
  </si>
  <si>
    <t>Shapes</t>
  </si>
  <si>
    <t>Formatting Shapes</t>
  </si>
  <si>
    <t>Smart Art</t>
  </si>
  <si>
    <t>Creating Charts</t>
  </si>
  <si>
    <t>Chart Elements &amp; Layout</t>
  </si>
  <si>
    <t>Chart Data</t>
  </si>
  <si>
    <t>Chart Formatting</t>
  </si>
  <si>
    <t>Chart Location</t>
  </si>
  <si>
    <t>Pie Chart</t>
  </si>
  <si>
    <t>BEGINNER - PRINTING</t>
  </si>
  <si>
    <t>Introduction to Printing &amp; Templates</t>
  </si>
  <si>
    <t>Print Preview</t>
  </si>
  <si>
    <t>Print Settings</t>
  </si>
  <si>
    <t>Page Layout</t>
  </si>
  <si>
    <t>Header &amp; Footer</t>
  </si>
  <si>
    <t>Print Area</t>
  </si>
  <si>
    <t>Template Intro</t>
  </si>
  <si>
    <t>Open Existing Templates</t>
  </si>
  <si>
    <t>Custom Templates</t>
  </si>
  <si>
    <t>INTERMEDIATE - FORMULAS</t>
  </si>
  <si>
    <t>Named Ranges</t>
  </si>
  <si>
    <t>Creating a Named Range</t>
  </si>
  <si>
    <t>IF Formulas</t>
  </si>
  <si>
    <t>IF</t>
  </si>
  <si>
    <t>Nesting the IF &amp; AND Functions</t>
  </si>
  <si>
    <t>COUNTIF</t>
  </si>
  <si>
    <t>SUMIF</t>
  </si>
  <si>
    <t>IFERROR</t>
  </si>
  <si>
    <t>LOOKUP Formulas</t>
  </si>
  <si>
    <t>HLOOKUP</t>
  </si>
  <si>
    <t>INDEX &amp; MATCH</t>
  </si>
  <si>
    <t>TEXT Formulas</t>
  </si>
  <si>
    <t>LEFT, RIGHT &amp; MID</t>
  </si>
  <si>
    <t>LEN</t>
  </si>
  <si>
    <t>SEARCH</t>
  </si>
  <si>
    <t>CONCATENATE</t>
  </si>
  <si>
    <t>Formula Auditing</t>
  </si>
  <si>
    <t>Trace Precedents</t>
  </si>
  <si>
    <t>Trace Dependents</t>
  </si>
  <si>
    <t>Watch Window</t>
  </si>
  <si>
    <t>Show Formulas</t>
  </si>
  <si>
    <t>Worksheet protection</t>
  </si>
  <si>
    <t>Workbook Structure Protection</t>
  </si>
  <si>
    <t>Workbook Password</t>
  </si>
  <si>
    <t>DSUM</t>
  </si>
  <si>
    <t>DAVERAGE</t>
  </si>
  <si>
    <t>DCOUNT</t>
  </si>
  <si>
    <t>SUBTOTAL</t>
  </si>
  <si>
    <t>INTERMEDIATE - PIVOT TABLES</t>
  </si>
  <si>
    <t>Creating a Pivot Table</t>
  </si>
  <si>
    <t>Excel Tables</t>
  </si>
  <si>
    <t>Inserting a Pivot Table</t>
  </si>
  <si>
    <t>Drill down to audit</t>
  </si>
  <si>
    <t>Sort Field List from A to Z</t>
  </si>
  <si>
    <t>Change Count of to Sum of</t>
  </si>
  <si>
    <t>Summarize Values By</t>
  </si>
  <si>
    <t>Create multiple subtotals</t>
  </si>
  <si>
    <t>Maximum</t>
  </si>
  <si>
    <t>Show Values As</t>
  </si>
  <si>
    <t>Difference From</t>
  </si>
  <si>
    <t>Shortcuts to Show Values As</t>
  </si>
  <si>
    <t>Grouping Data</t>
  </si>
  <si>
    <t>Group by Months</t>
  </si>
  <si>
    <t>Group by Quarters &amp; Years</t>
  </si>
  <si>
    <t>Group by Text fields</t>
  </si>
  <si>
    <t>Sorting Data</t>
  </si>
  <si>
    <t>Filtering Data</t>
  </si>
  <si>
    <t>Filter by Dates</t>
  </si>
  <si>
    <t>Filter by Labels - Text</t>
  </si>
  <si>
    <t>Filter by Values</t>
  </si>
  <si>
    <t>Slicers</t>
  </si>
  <si>
    <t>Insert a Slicer</t>
  </si>
  <si>
    <t>Slicer Styles</t>
  </si>
  <si>
    <t>Slicer Settings</t>
  </si>
  <si>
    <t>Slicer Connections for multiple pivot tables</t>
  </si>
  <si>
    <t>Different ways to filter a Slicer</t>
  </si>
  <si>
    <t>Calculated Fields &amp; Items</t>
  </si>
  <si>
    <t>Creating a Calculated Field</t>
  </si>
  <si>
    <t>Editing a Calculated Field</t>
  </si>
  <si>
    <t>Creating a Calculated Item</t>
  </si>
  <si>
    <t>Editing a Calculated Item</t>
  </si>
  <si>
    <t>Pivot Charts</t>
  </si>
  <si>
    <t>Insert a Pivot Chart</t>
  </si>
  <si>
    <t>Insert a Slicer with a Pivot Chart</t>
  </si>
  <si>
    <t>Pivot Chart Designs</t>
  </si>
  <si>
    <t>Saving a Pivot Chart template</t>
  </si>
  <si>
    <t>Conditional Formatting a Pivot Table</t>
  </si>
  <si>
    <t>Intro to Conditional Formatting</t>
  </si>
  <si>
    <t>INTERMEDIATE - MACROS &amp; VBA</t>
  </si>
  <si>
    <t>Introduction to Macros</t>
  </si>
  <si>
    <t>Understanding Macros</t>
  </si>
  <si>
    <t>Activate the Developer Tab</t>
  </si>
  <si>
    <t>Recording Macros</t>
  </si>
  <si>
    <t>Editing Macros</t>
  </si>
  <si>
    <t>Macro Buttons</t>
  </si>
  <si>
    <t>INTERMEDIATE - DATA &amp; ANALYSIS</t>
  </si>
  <si>
    <t>Sort &amp; Filter</t>
  </si>
  <si>
    <t>List Design</t>
  </si>
  <si>
    <t>Quick Sorts</t>
  </si>
  <si>
    <t>Multi Level Sorts</t>
  </si>
  <si>
    <t>Custom Sort</t>
  </si>
  <si>
    <t>AutoFilter</t>
  </si>
  <si>
    <t>List Subtotals</t>
  </si>
  <si>
    <t>Find Duplicates with Conditional Formatting</t>
  </si>
  <si>
    <t>Remove Duplicates</t>
  </si>
  <si>
    <t>Data Validation</t>
  </si>
  <si>
    <t>Data Validation Intro</t>
  </si>
  <si>
    <t>Data Validation - List</t>
  </si>
  <si>
    <t>Data Validation - Custom Errors</t>
  </si>
  <si>
    <t>Data Validation - List Formulas</t>
  </si>
  <si>
    <t>Importing &amp; Exporting Data</t>
  </si>
  <si>
    <t>Importing from Text</t>
  </si>
  <si>
    <t>Importing from Access</t>
  </si>
  <si>
    <t>Export to Text</t>
  </si>
  <si>
    <t>Working With Large Data</t>
  </si>
  <si>
    <t>Freeze Panes</t>
  </si>
  <si>
    <t>Group &amp; Outline</t>
  </si>
  <si>
    <t>Printing Large Docs</t>
  </si>
  <si>
    <t>3D Formulas</t>
  </si>
  <si>
    <t>Consolidate</t>
  </si>
  <si>
    <t>Text to Columns</t>
  </si>
  <si>
    <t>Convert Text Dates to Excel Dates</t>
  </si>
  <si>
    <t>Regional Dates</t>
  </si>
  <si>
    <t>Remove Emails from Names</t>
  </si>
  <si>
    <t>Split Full Names</t>
  </si>
  <si>
    <t>Go to Special</t>
  </si>
  <si>
    <t>Go To Blanks by Color</t>
  </si>
  <si>
    <t>Delete Empty Rows</t>
  </si>
  <si>
    <t>Go to Constants</t>
  </si>
  <si>
    <t>Row Differences</t>
  </si>
  <si>
    <t>Find &amp; Replace</t>
  </si>
  <si>
    <t>Conditional Formatting a Cell's Value</t>
  </si>
  <si>
    <t>Conditional Formatting to Find Blank Cells</t>
  </si>
  <si>
    <t>Flash Fill</t>
  </si>
  <si>
    <t>What is Flash Fill?</t>
  </si>
  <si>
    <t>Different Ways to Flash Fill</t>
  </si>
  <si>
    <t>Extract Names</t>
  </si>
  <si>
    <t>Combine Names</t>
  </si>
  <si>
    <t>Hyphen Between Numbers</t>
  </si>
  <si>
    <t>Move Text &amp; Numbers</t>
  </si>
  <si>
    <t>Create Emails</t>
  </si>
  <si>
    <t>Excel Dates</t>
  </si>
  <si>
    <t>Fix Incorrect Formatting</t>
  </si>
  <si>
    <t>Extract Numbers from Text</t>
  </si>
  <si>
    <t>Reformat Sales Data</t>
  </si>
  <si>
    <t>Extract Hours &amp; Minutes</t>
  </si>
  <si>
    <t>Tips &amp; Tricks!</t>
  </si>
  <si>
    <t>Special Number Formats</t>
  </si>
  <si>
    <t>Fill In Empty Cells</t>
  </si>
  <si>
    <t>SMART ART</t>
  </si>
  <si>
    <t>SPARKLINES</t>
  </si>
  <si>
    <t>ADVANCED - FORMULAS</t>
  </si>
  <si>
    <t>ADVANCED FORMULA FUNDAMENTALS</t>
  </si>
  <si>
    <t>Download Workbook Instructions</t>
  </si>
  <si>
    <t>Relative Cell References</t>
  </si>
  <si>
    <t>Absolute Cell References</t>
  </si>
  <si>
    <t>Variations on Absolute Reference</t>
  </si>
  <si>
    <t>Name Ranges</t>
  </si>
  <si>
    <t>Nesting Functions</t>
  </si>
  <si>
    <t>EVALUATING &amp; DEBUGGING FORMULAS</t>
  </si>
  <si>
    <t>Evaluate Formulas</t>
  </si>
  <si>
    <t>Locating Errors in a Formula</t>
  </si>
  <si>
    <t>Using Excel's IFERROR() Function</t>
  </si>
  <si>
    <t>ARRAY FORMULAS</t>
  </si>
  <si>
    <t>What are Arrays?</t>
  </si>
  <si>
    <t>Nesting Array Formulas</t>
  </si>
  <si>
    <t>Using Arrays to SUM Data</t>
  </si>
  <si>
    <t>Streamline Conditions Using Arrays</t>
  </si>
  <si>
    <t>FUNDAMENTALS OF USING THE INDEX() AND MATCH() FUNCTIONS</t>
  </si>
  <si>
    <t>INDEX() Function</t>
  </si>
  <si>
    <t>MATCH() Function</t>
  </si>
  <si>
    <t>Nesting INDEX() and MATCH()</t>
  </si>
  <si>
    <t>ADVANCED INDEX() AND MATCH() EXCERCISES</t>
  </si>
  <si>
    <t>Creating a Dynamic SUM() Using INDEX() - Part 1</t>
  </si>
  <si>
    <t>Creating a Dynamic SUM() Using INDEX() - Part 2</t>
  </si>
  <si>
    <t>Combine Multiplication with INDEX() and MATCH() - Part 1</t>
  </si>
  <si>
    <t>Combine Multiplication with INDEX() and MATCH() - Part 2</t>
  </si>
  <si>
    <t>Create a Dynamic VLOOKUP() with MATCH() - Part 1</t>
  </si>
  <si>
    <t>Create a Dynamic VLOOKUP() with MATCH() - Part 2</t>
  </si>
  <si>
    <t>Create a Dynamic VLOOKUP() with MATCH() - Part 3</t>
  </si>
  <si>
    <t>Turn INDEX() and MATCH() into an ARRAY - Part 1</t>
  </si>
  <si>
    <t>Turn INDEX() and MATCH() into an ARRAY - Part 2</t>
  </si>
  <si>
    <t>Returning Multiple Values with INDEX() - Part 1</t>
  </si>
  <si>
    <t>Returning Multiple Values with INDEX() - Part 2</t>
  </si>
  <si>
    <t>Returning Multiple Values with INDEX() - Part 3</t>
  </si>
  <si>
    <t>Returning Multiple Values with INDEX() - Part 4</t>
  </si>
  <si>
    <t>Adding Criteria to INDEX() and MATCH() - Part 1</t>
  </si>
  <si>
    <t>Adding Criteria to INDEX() and MATCH() - Part 2</t>
  </si>
  <si>
    <t>Return an Associated Value Using INDEX() and MATCH() - Part 1</t>
  </si>
  <si>
    <t>Return an Associated Value Using INDEX() and MATCH() - Part 2</t>
  </si>
  <si>
    <t>Conditional Formatting Using MATCH() - Part 1</t>
  </si>
  <si>
    <t>Conditional Formatting Using MATCH() - Part 2</t>
  </si>
  <si>
    <t>TEXT FORMULAS</t>
  </si>
  <si>
    <t>Text</t>
  </si>
  <si>
    <t>Clean</t>
  </si>
  <si>
    <t>Find</t>
  </si>
  <si>
    <t>Proper</t>
  </si>
  <si>
    <t>Replace</t>
  </si>
  <si>
    <t>Replace - Phone Area Codes</t>
  </si>
  <si>
    <t>Replace - Insert Hyphens in your serial number</t>
  </si>
  <si>
    <t>Replace - Extract Last Name</t>
  </si>
  <si>
    <t>Replace - Clear everything after the hyphen</t>
  </si>
  <si>
    <t>Replace - Insert New Code within Old Part Numbers</t>
  </si>
  <si>
    <t>Mid - Extract Numbers Between Hyphens</t>
  </si>
  <si>
    <t>Substitute</t>
  </si>
  <si>
    <t>SUBSTITUTE - Add Comma After The Surname</t>
  </si>
  <si>
    <t>Substitute - Remove Second Hyphen</t>
  </si>
  <si>
    <t>SUBSTITUTE - Count Text Occurrences in a Cell</t>
  </si>
  <si>
    <t>Substitute - Report Name</t>
  </si>
  <si>
    <t>Trim</t>
  </si>
  <si>
    <t>TEXT TIPS!</t>
  </si>
  <si>
    <t>TIP - Convert Formulas to Values</t>
  </si>
  <si>
    <t>TIP - Convert Text to Numbers</t>
  </si>
  <si>
    <t>TEXT ARRAY FORMULAS</t>
  </si>
  <si>
    <t>MID - Extract cell contents into separate rows</t>
  </si>
  <si>
    <t>ADVANCED - PIVOT TABLES</t>
  </si>
  <si>
    <t>Advanced Pivot Table Techniques</t>
  </si>
  <si>
    <t>Refresh All</t>
  </si>
  <si>
    <t>Refresh External Data</t>
  </si>
  <si>
    <t>Import from Access database</t>
  </si>
  <si>
    <t>Change Data Source</t>
  </si>
  <si>
    <t>Use a customized style in another workbook</t>
  </si>
  <si>
    <t>Show the Classic Pivot Table Layout</t>
  </si>
  <si>
    <t>Predetermined number formatting</t>
  </si>
  <si>
    <t>Keep Column Widths upon Refresh</t>
  </si>
  <si>
    <t>Automatically Refresh a Pivot Table</t>
  </si>
  <si>
    <t>StdDevp - Standard Deviation Population</t>
  </si>
  <si>
    <t>VarP - Variance Population</t>
  </si>
  <si>
    <t>See all Pivot Items</t>
  </si>
  <si>
    <t>Index</t>
  </si>
  <si>
    <t>Filter Data</t>
  </si>
  <si>
    <t>Solve Order for Calculated Items</t>
  </si>
  <si>
    <t>Conditionally Format a Pivot Table</t>
  </si>
  <si>
    <t>GETPIVOTDATA Formula</t>
  </si>
  <si>
    <t>Intro to GETPIVOTDATA</t>
  </si>
  <si>
    <t>Create a custom report with GETPIVOTDATA</t>
  </si>
  <si>
    <t>Reference Dates with GETPIVOTDATA</t>
  </si>
  <si>
    <t>Data Validation with GETPIVOTDATA</t>
  </si>
  <si>
    <t>Shortfalls of GETPIVOTDATA</t>
  </si>
  <si>
    <t>Grand Totals to the left of the Pivot Table</t>
  </si>
  <si>
    <t>Live forecasting with GETPIVOTDATA</t>
  </si>
  <si>
    <t>Channel analysis with GETPIVOTDATA</t>
  </si>
  <si>
    <t>Automate a Pivot Table with Macros</t>
  </si>
  <si>
    <t>Adding the Developer Tab</t>
  </si>
  <si>
    <t>Record a simple Macro to Refresh a Pivot Table</t>
  </si>
  <si>
    <t>Date Filter Macro</t>
  </si>
  <si>
    <t>Different Pivot Table views Macro</t>
  </si>
  <si>
    <t>Top 10 Macro</t>
  </si>
  <si>
    <t>Add Macro to Quick Access Toolbar</t>
  </si>
  <si>
    <t>Reducing Pivot Table Memory Size</t>
  </si>
  <si>
    <t>Reducing file memory by copying existing Pivot Table</t>
  </si>
  <si>
    <t>Reducing file memory by deleting the data source</t>
  </si>
  <si>
    <t>Reducing file memory by saving file as XLSB</t>
  </si>
  <si>
    <t>Reducing file memory by keeping data in Access</t>
  </si>
  <si>
    <t>Sharing a Pivot Table via OneDrive</t>
  </si>
  <si>
    <t>Bonus Pivot Table Reports</t>
  </si>
  <si>
    <t>Sales Forecasting with Calculated Fields</t>
  </si>
  <si>
    <t>Consolidate with a Pivot Table</t>
  </si>
  <si>
    <t>Frequency Distribution with a Pivot Table</t>
  </si>
  <si>
    <t>Break Even Model with a Pivot Table</t>
  </si>
  <si>
    <t>Several Slicer custom styles for you to use</t>
  </si>
  <si>
    <t>Interactive Balance Sheet Pivot Table</t>
  </si>
  <si>
    <t>Monthly Sales Manager Performance</t>
  </si>
  <si>
    <t>Reconciling customer payments</t>
  </si>
  <si>
    <t>New Pivot Table Features in Excel 2013</t>
  </si>
  <si>
    <t>Cosmetic Changes</t>
  </si>
  <si>
    <t>Recommended Pivot Tables</t>
  </si>
  <si>
    <t>Distinct Count</t>
  </si>
  <si>
    <t>Timeline Slicer</t>
  </si>
  <si>
    <t>Data Model</t>
  </si>
  <si>
    <t>New Pivot Table Features in Excel 2016</t>
  </si>
  <si>
    <t>Group Periods</t>
  </si>
  <si>
    <t>Multiselect Slicers</t>
  </si>
  <si>
    <t>PivotChart Expand and Collapse</t>
  </si>
  <si>
    <t>3D Maps</t>
  </si>
  <si>
    <t>ADVANCED - MACROS &amp; VBA</t>
  </si>
  <si>
    <t>INTRO TO VBA - Overview</t>
  </si>
  <si>
    <t>Exercise Files</t>
  </si>
  <si>
    <t>What Is VBA?</t>
  </si>
  <si>
    <t>Object Structure</t>
  </si>
  <si>
    <t>Developer Tab</t>
  </si>
  <si>
    <t>Intro To VBA Window</t>
  </si>
  <si>
    <t>Immediate Window Object Ref</t>
  </si>
  <si>
    <t>Shorthand Object Ref</t>
  </si>
  <si>
    <t>Object Props Methods</t>
  </si>
  <si>
    <t>INTRO TO VBA - Worksheet Object</t>
  </si>
  <si>
    <t>Worksheet References</t>
  </si>
  <si>
    <t>Worksheet Select Method</t>
  </si>
  <si>
    <t>Worksheets Name Property</t>
  </si>
  <si>
    <t>Worksheets Count Property</t>
  </si>
  <si>
    <t>Worksheets Add Method</t>
  </si>
  <si>
    <t>Worksheets Print Method</t>
  </si>
  <si>
    <t>Worksheets Delete Method</t>
  </si>
  <si>
    <t>INTRO TO VBA - Range Object</t>
  </si>
  <si>
    <t>Range Object Intro</t>
  </si>
  <si>
    <t>Selecting a Range</t>
  </si>
  <si>
    <t>Range Value Property</t>
  </si>
  <si>
    <t>Copy Paste Methods</t>
  </si>
  <si>
    <t>Reference Other Worksheet Cell</t>
  </si>
  <si>
    <t>INTRO TO VBA - Relative References</t>
  </si>
  <si>
    <t>Differences b/w Relative &amp; Absolute References</t>
  </si>
  <si>
    <t>Active Sheet Object</t>
  </si>
  <si>
    <t>Active Cell Ref</t>
  </si>
  <si>
    <t>Current Region Property</t>
  </si>
  <si>
    <t>Offset Command</t>
  </si>
  <si>
    <t>INTRO TO VBA - Modules &amp; Procedures</t>
  </si>
  <si>
    <t>What is a Module</t>
  </si>
  <si>
    <t>Creating a Procedure</t>
  </si>
  <si>
    <t>Adding VBA Code to your Procedure</t>
  </si>
  <si>
    <t>Running a Procedure</t>
  </si>
  <si>
    <t>Procedure Button</t>
  </si>
  <si>
    <t>Calling Procedures</t>
  </si>
  <si>
    <t>VBA Comments</t>
  </si>
  <si>
    <t>Saving VBA Code</t>
  </si>
  <si>
    <t>INTRO TO VBA - Variables &amp; Data Types</t>
  </si>
  <si>
    <t>What are Variables</t>
  </si>
  <si>
    <t>Declaring Variables</t>
  </si>
  <si>
    <t>Using a Variable</t>
  </si>
  <si>
    <t>Common Data Types</t>
  </si>
  <si>
    <t>String Data Type</t>
  </si>
  <si>
    <t>Integer &amp; Long Data Type</t>
  </si>
  <si>
    <t>Boolean Type</t>
  </si>
  <si>
    <t>INTRO TO VBA - Conditional Statements &amp; Loops</t>
  </si>
  <si>
    <t>IF Statements</t>
  </si>
  <si>
    <t>ElseIf and Else Statements</t>
  </si>
  <si>
    <t xml:space="preserve"> Understanding Loops</t>
  </si>
  <si>
    <t>Do While Loop</t>
  </si>
  <si>
    <t>For Each Loop &amp; Debug</t>
  </si>
  <si>
    <t>INTRO TO VBA - Message &amp; Input Box</t>
  </si>
  <si>
    <t>Message Box Intro</t>
  </si>
  <si>
    <t>Adding Buttons To Message Box</t>
  </si>
  <si>
    <t>Handle Button Presses</t>
  </si>
  <si>
    <t>Input Box</t>
  </si>
  <si>
    <t>USERFORMS 1 - Build a User Interface With a VBA User Form</t>
  </si>
  <si>
    <t>Intro to Project #1</t>
  </si>
  <si>
    <t>Create a VBA UserForm</t>
  </si>
  <si>
    <t>Adding Controls</t>
  </si>
  <si>
    <t>Control Properties</t>
  </si>
  <si>
    <t>Project Type Combo Box</t>
  </si>
  <si>
    <t>Employee Combo Box</t>
  </si>
  <si>
    <t>Date Default</t>
  </si>
  <si>
    <t>Start Time Button</t>
  </si>
  <si>
    <t>Show UserForm with a Button</t>
  </si>
  <si>
    <t>USERFORMS 2 - Connecting the UserForm to a Worksheet for Data Entry</t>
  </si>
  <si>
    <t>Intro to Project #2</t>
  </si>
  <si>
    <t>Submit Button Employee Sheet</t>
  </si>
  <si>
    <t>Transfer Data to a Worksheet</t>
  </si>
  <si>
    <t>Calculate Call Duration Formula</t>
  </si>
  <si>
    <t>Generate Unique Call ID Procedure</t>
  </si>
  <si>
    <t>Call Procedure from UserForm</t>
  </si>
  <si>
    <t>Validate UserForm Data with a Message Box</t>
  </si>
  <si>
    <t>Clear Data Button with a Loop</t>
  </si>
  <si>
    <t>USERFORMS 3 - Create a Print Report UserForm</t>
  </si>
  <si>
    <t>Intro to Project #3</t>
  </si>
  <si>
    <t>Creating Print Report Form</t>
  </si>
  <si>
    <t>Opening a New Workbook Template</t>
  </si>
  <si>
    <t>Looping Controls Worksheets</t>
  </si>
  <si>
    <t>Copy and Paste Data to a New Workbook</t>
  </si>
  <si>
    <t>Clean Up Your VBA Code (Screen Updating)</t>
  </si>
  <si>
    <t>USERFORMS 4 - Build a Statistical UserForm</t>
  </si>
  <si>
    <t>Intro to Project #4</t>
  </si>
  <si>
    <t>Create Temp Sheet - 01</t>
  </si>
  <si>
    <t>Create Temp Sheet - 02</t>
  </si>
  <si>
    <t>Create Call Stats</t>
  </si>
  <si>
    <t>Call Stats Initialize</t>
  </si>
  <si>
    <t>Create Send Email</t>
  </si>
  <si>
    <t>ADVANCED - POWER QUERY</t>
  </si>
  <si>
    <t>INTRODUCTION TO POWER QUERY</t>
  </si>
  <si>
    <t>Installing Power Query in Excel 2010</t>
  </si>
  <si>
    <t>Installing Power Query in Excel 2013</t>
  </si>
  <si>
    <t>Intro</t>
  </si>
  <si>
    <t>Query Editor Overview</t>
  </si>
  <si>
    <t>TRANSFORM DATA</t>
  </si>
  <si>
    <t>Format Dates and Values</t>
  </si>
  <si>
    <t>Parsing URLs (Split Columns by Delimiter)</t>
  </si>
  <si>
    <t>Split Text Fields  (Split Columns by Delimiter &amp; Number of Characters)</t>
  </si>
  <si>
    <t>Group By</t>
  </si>
  <si>
    <t>Unpivot Columns</t>
  </si>
  <si>
    <t>Pivot Columns</t>
  </si>
  <si>
    <t>Split Columns into Other Columns with Delimiters</t>
  </si>
  <si>
    <t>Filter Your Data &amp; Add a "Year" Column</t>
  </si>
  <si>
    <t>Sort Your Data</t>
  </si>
  <si>
    <t>Transform v Add Column</t>
  </si>
  <si>
    <t>GET DATA - FROM FILE</t>
  </si>
  <si>
    <t>FROM FOLDER: Consolidate Workbooks - Part 1</t>
  </si>
  <si>
    <t>FROM FOLDER: Consolidate Workbooks - Part 2</t>
  </si>
  <si>
    <t>FROM FOLDER: Extracting Data from Forms</t>
  </si>
  <si>
    <t>FROM WORKBOOK: Extracting Data Based on Multiple Criteria</t>
  </si>
  <si>
    <t>FROM WORKBOOK: Extracting Data from Multiple Worksheets</t>
  </si>
  <si>
    <t>Append Worksheets to Consolidate Data</t>
  </si>
  <si>
    <t>OTHER FEATURES</t>
  </si>
  <si>
    <t>Set-up and Full Outer Join</t>
  </si>
  <si>
    <t>ADVANCED - POWER PIVOT</t>
  </si>
  <si>
    <t>INTRO TO POWER PIVOT - INSTALLING THE ADD-IN</t>
  </si>
  <si>
    <t>Installing Power Pivot in Excel 2010</t>
  </si>
  <si>
    <t>Enabling Power Pivot in Excel 2013</t>
  </si>
  <si>
    <t>Enabling Power Pivot in Excel 2016</t>
  </si>
  <si>
    <t>IMPORT/LOAD DATA</t>
  </si>
  <si>
    <t>From Workbook</t>
  </si>
  <si>
    <t>From Worksheet</t>
  </si>
  <si>
    <t>From Separate Workbooks</t>
  </si>
  <si>
    <t>TABLE RELATIONSHIPS</t>
  </si>
  <si>
    <t>Create Relationships</t>
  </si>
  <si>
    <t>Create Relationships via the Diagram View</t>
  </si>
  <si>
    <t>PIVOT TABLES &amp; SLICERS</t>
  </si>
  <si>
    <t>Create a Pivot Table</t>
  </si>
  <si>
    <t>INTRO TO DAX FORMULAS</t>
  </si>
  <si>
    <t>Intro to DAX Formulas</t>
  </si>
  <si>
    <t>Measures vs Calculated Columns - Part 1</t>
  </si>
  <si>
    <t>Measures vs Calculated Columns - Part 2</t>
  </si>
  <si>
    <t>Date and Time Functions</t>
  </si>
  <si>
    <t>Time Intelligence Functions</t>
  </si>
  <si>
    <t>Filter Functions</t>
  </si>
  <si>
    <t>Information Functions</t>
  </si>
  <si>
    <t>Logical Functions</t>
  </si>
  <si>
    <t>Math and Trig Functions</t>
  </si>
  <si>
    <t>Statistical Functions</t>
  </si>
  <si>
    <t>Text Functions</t>
  </si>
  <si>
    <t>Other Functions</t>
  </si>
  <si>
    <t>MEASURES &amp; CALCULATED COLUMNS</t>
  </si>
  <si>
    <t>DISTINCTCOUNT() - Create a "Unique Order Dates" Measure</t>
  </si>
  <si>
    <t>SUM() - Create a "Total Sales" Measure</t>
  </si>
  <si>
    <t>Combine 2 Measures to get "Average Sales Per Date"</t>
  </si>
  <si>
    <t>CALCULATE() - Filter &amp; Show Individual Product Sales</t>
  </si>
  <si>
    <t>CALCULATE() - Show Largest Sales Values</t>
  </si>
  <si>
    <t>Calculated Column - Extract Years from Order Date</t>
  </si>
  <si>
    <t>CALCULATE() - Group Years</t>
  </si>
  <si>
    <t>Link a Calendar Table</t>
  </si>
  <si>
    <t>Sort Month Dates Into The Correct Order</t>
  </si>
  <si>
    <t>Add a Hierarchy to the Calendar</t>
  </si>
  <si>
    <t>Combine a Calculated Column with a Measure - Net Profit Analysis</t>
  </si>
  <si>
    <t>Goal Seek</t>
  </si>
  <si>
    <t>Solver</t>
  </si>
  <si>
    <t>Data Table</t>
  </si>
  <si>
    <t>Scenario Manager</t>
  </si>
  <si>
    <t>RADAR CHARTS</t>
  </si>
  <si>
    <t>Create a Radar Chart in Excel For Performance Reviews</t>
  </si>
  <si>
    <t>BAR CHARTS</t>
  </si>
  <si>
    <t>100% Stacked Bar Chart</t>
  </si>
  <si>
    <t>Clustered Bar Chart: Year over Year Comparison</t>
  </si>
  <si>
    <t>Bubble Chart: 3 Variables On A Chart</t>
  </si>
  <si>
    <t>COLUMN CHARTS</t>
  </si>
  <si>
    <t>100% Stacked Column Chart: Percentage Contributions</t>
  </si>
  <si>
    <t>Candlestick Chart Using Excel</t>
  </si>
  <si>
    <t>Logarithmic Scale In An Excel Chart</t>
  </si>
  <si>
    <t>Stacked Column Chart: Compare Contributions</t>
  </si>
  <si>
    <t>LINE CHARTS</t>
  </si>
  <si>
    <t>Line Chart: Trend with lots of data</t>
  </si>
  <si>
    <t>PIE CHARTS</t>
  </si>
  <si>
    <t>Pie Charts in Excel</t>
  </si>
  <si>
    <t>SCATTER CHARTS</t>
  </si>
  <si>
    <t>XY Scatter Chart: Related Variables</t>
  </si>
  <si>
    <t>Organizational Charts in Excel</t>
  </si>
  <si>
    <t>Add High &amp; Low Points in an Excel Sparkline</t>
  </si>
  <si>
    <t>Win/Loss Sparklines</t>
  </si>
  <si>
    <t>STOCK</t>
  </si>
  <si>
    <t>INTERMEDIATE - CHARTS</t>
  </si>
  <si>
    <t>ADVANCED - CHARTS</t>
  </si>
  <si>
    <t>COMBINING CHARTS</t>
  </si>
  <si>
    <t>Add an Interactive Vertical Column in Your Excel Line Chart</t>
  </si>
  <si>
    <t>Add Trendlines to Excel Charts</t>
  </si>
  <si>
    <t>Area Chart: Highlight Chart Sections</t>
  </si>
  <si>
    <t>Excel Chart Marker Options</t>
  </si>
  <si>
    <t>Overlap Graphs in Excel</t>
  </si>
  <si>
    <t>NEW EXCEL 2016 CHARTS</t>
  </si>
  <si>
    <t>Create a Box and Whisker Chart With Excel 2016</t>
  </si>
  <si>
    <t>Create a Histogram Chart With Excel 2016</t>
  </si>
  <si>
    <t>Create a Pareto Chart With Excel 2016</t>
  </si>
  <si>
    <t>Create a Sunburst Chart With Excel 2016</t>
  </si>
  <si>
    <t>Create a Treemap Chart With Excel 2016</t>
  </si>
  <si>
    <t>Create a Waterfall Chart With Excel 2016</t>
  </si>
  <si>
    <t>LEVEL</t>
  </si>
  <si>
    <t>COURSE</t>
  </si>
  <si>
    <t>INTERMEDIATE</t>
  </si>
  <si>
    <t>INTRODUCTION</t>
  </si>
  <si>
    <t>FORMULAS</t>
  </si>
  <si>
    <t>FORMATTING</t>
  </si>
  <si>
    <t>CHARTS</t>
  </si>
  <si>
    <t>PRINTING</t>
  </si>
  <si>
    <t>BEGINNER</t>
  </si>
  <si>
    <t>PIVOT TABLES</t>
  </si>
  <si>
    <t>ANALYSIS</t>
  </si>
  <si>
    <t>ADVANCED</t>
  </si>
  <si>
    <t>POWER QUERY</t>
  </si>
  <si>
    <t>POWER PIVOT</t>
  </si>
  <si>
    <t>MICROSOFT ACCESS</t>
  </si>
  <si>
    <t>TUTORIALS</t>
  </si>
  <si>
    <t>LENGTH (HRS)</t>
  </si>
  <si>
    <t>TAB LINKS</t>
  </si>
  <si>
    <t>GO TO TAB</t>
  </si>
  <si>
    <t>GO BACK TO COURSE OUTLINE</t>
  </si>
  <si>
    <t>MACROS &amp; VBA</t>
  </si>
  <si>
    <t>Opening Microsoft Access</t>
  </si>
  <si>
    <t>Access Quick Access Toolbar</t>
  </si>
  <si>
    <t>Working with the Access Ribbon</t>
  </si>
  <si>
    <t>Access Object Panel</t>
  </si>
  <si>
    <t>Access File Tab</t>
  </si>
  <si>
    <t>Access Security Prompt</t>
  </si>
  <si>
    <t>Understanding the Purpose of Access Tables</t>
  </si>
  <si>
    <t>Building Relationships between Access Tables</t>
  </si>
  <si>
    <t>Using Access Queries to Select Specific Data</t>
  </si>
  <si>
    <t>Building a User Interface with Access Forms</t>
  </si>
  <si>
    <t>Reporting on Access Data with Access Reports</t>
  </si>
  <si>
    <t>Automate Access Tasks with Macros and VBA</t>
  </si>
  <si>
    <t>Working in Datasheet View within an Access Table</t>
  </si>
  <si>
    <t>Sorting the Datasheet View</t>
  </si>
  <si>
    <t>Filtering the Datasheet View with Filter by Selection</t>
  </si>
  <si>
    <t>Filter the Datasheet View with Advanced Filter</t>
  </si>
  <si>
    <t>Preview the "Student Course" Database Tables</t>
  </si>
  <si>
    <t>Creating an Access Database</t>
  </si>
  <si>
    <t>Designing Access Tables in Design View</t>
  </si>
  <si>
    <t>Adding Fields and Defining Common Data Types in an Access Table</t>
  </si>
  <si>
    <t>Field Size Property</t>
  </si>
  <si>
    <t>Field Caption Property</t>
  </si>
  <si>
    <t>Default Value Property</t>
  </si>
  <si>
    <t>Required Field Property</t>
  </si>
  <si>
    <t>Input Mask Property</t>
  </si>
  <si>
    <t>Custom Input Mask</t>
  </si>
  <si>
    <t>Working with the Lookup Wizard Data Type</t>
  </si>
  <si>
    <t>Edit a Table Field Drop Down</t>
  </si>
  <si>
    <t>Adding Field Descriptions</t>
  </si>
  <si>
    <t>Setting the Table's Primary Key Field</t>
  </si>
  <si>
    <t>Adding Records in the Datasheet View</t>
  </si>
  <si>
    <t>Table Exercise Introduction</t>
  </si>
  <si>
    <t>Building Additional Tables (Workbook)</t>
  </si>
  <si>
    <t>Understanding Access Table Relationships</t>
  </si>
  <si>
    <t>Creating Access Table Relationships</t>
  </si>
  <si>
    <t>Setting Up "Better" Table Relationships</t>
  </si>
  <si>
    <t>Setting the Relationship Properties</t>
  </si>
  <si>
    <t>Table Relationships Cascade Update/Delete</t>
  </si>
  <si>
    <t>Working with Sub Datasheets in Tables</t>
  </si>
  <si>
    <t>Creating Table Relatioships with the Lookup Wizard</t>
  </si>
  <si>
    <t>Creating an Access Select Query</t>
  </si>
  <si>
    <t>Adding Criteria to an Access Select Query</t>
  </si>
  <si>
    <t>Using AND Conditions in an Access Query</t>
  </si>
  <si>
    <t>Using OR Conditions in an Access Query</t>
  </si>
  <si>
    <t>Another OR Condition</t>
  </si>
  <si>
    <t>Sorting Data within an Access Select Query</t>
  </si>
  <si>
    <t>Multi-Level Query Sort</t>
  </si>
  <si>
    <t>Working with Date Criteria in an Access Select Query</t>
  </si>
  <si>
    <t>Using the "Between" Operator</t>
  </si>
  <si>
    <t>Access Query Tip -- Using Table Fields within Query Criteria</t>
  </si>
  <si>
    <t>Using Wildcards in Query Criteria</t>
  </si>
  <si>
    <t>Access Query Tip --- DATA TYPE MISMATCH</t>
  </si>
  <si>
    <t>Saving an Access Query</t>
  </si>
  <si>
    <t>Creating a Calculated Field in an Access Query</t>
  </si>
  <si>
    <t>Using the MONTH() and MONTHNAME() Functions</t>
  </si>
  <si>
    <t>Using the IF() Function in a Query Calculated Field</t>
  </si>
  <si>
    <t>Finding the Difference Between Two Dates Using the DateDiff() Function</t>
  </si>
  <si>
    <t>Working with an Access Total Query</t>
  </si>
  <si>
    <t>Grouping and Summarizing Data with a Total Query</t>
  </si>
  <si>
    <t>Adding a Calculated Field to a Total Query</t>
  </si>
  <si>
    <t>Saving a Total Query</t>
  </si>
  <si>
    <t>Total Query Exercise -- Post in the QA Section</t>
  </si>
  <si>
    <t>Total Query Example -- Products Table</t>
  </si>
  <si>
    <t>Summarizing Data with a Crosstab Query</t>
  </si>
  <si>
    <t>Introduction to Access Action Queries</t>
  </si>
  <si>
    <t>Update Access Table Data with an Update Query</t>
  </si>
  <si>
    <t>Update Table Data with a Calculation</t>
  </si>
  <si>
    <t>Saving an Action Query</t>
  </si>
  <si>
    <t>Creating a New Table with an Access Make Table Query</t>
  </si>
  <si>
    <t>Deleting Table Data with an Access Delete Query</t>
  </si>
  <si>
    <t>Appending Records to an Exisiting Table with an Access Append Query</t>
  </si>
  <si>
    <t>Creating a Query with Multiple Tables</t>
  </si>
  <si>
    <t>Working with Query Joins</t>
  </si>
  <si>
    <t>Inner Join and Left Outer Join</t>
  </si>
  <si>
    <t>Parameter Query Preview</t>
  </si>
  <si>
    <t>Creating a Single Parameter</t>
  </si>
  <si>
    <t>Saving the Parameter Query</t>
  </si>
  <si>
    <t>Creating Date Parameters</t>
  </si>
  <si>
    <t>Creating Multiple Parameters</t>
  </si>
  <si>
    <t>Using Wildcards in Parameters</t>
  </si>
  <si>
    <t>Run a Parameter with a Shortcut</t>
  </si>
  <si>
    <t>Starting with a Blank Form</t>
  </si>
  <si>
    <t>Adding Form Fields</t>
  </si>
  <si>
    <t>Moving Form Fields</t>
  </si>
  <si>
    <t>Resizing Form Fields</t>
  </si>
  <si>
    <t>Aligning Form Fields</t>
  </si>
  <si>
    <t>Spacing Form Fields</t>
  </si>
  <si>
    <t>Saving a Form</t>
  </si>
  <si>
    <t>Adding, Deleting and Editing Records</t>
  </si>
  <si>
    <t>Sorting Form Records</t>
  </si>
  <si>
    <t>Filtering Form Records using Filter by Selection</t>
  </si>
  <si>
    <t>Filtering Form Records using Advanced Filter</t>
  </si>
  <si>
    <t>Introduction to Form Controls</t>
  </si>
  <si>
    <t>Adding a Header and Footer</t>
  </si>
  <si>
    <t>Creating Calculated Form Fields</t>
  </si>
  <si>
    <t>Working with Sub Forms</t>
  </si>
  <si>
    <t>Working with the Option Group Control</t>
  </si>
  <si>
    <t>Adding the Tab Control to a Form</t>
  </si>
  <si>
    <t>Adding Buttons to a Form</t>
  </si>
  <si>
    <t>Formatting Field Controls</t>
  </si>
  <si>
    <t>Creating Separation with the Line Control</t>
  </si>
  <si>
    <t>Changing the Form Background color</t>
  </si>
  <si>
    <t>Preview an Access Switchboard</t>
  </si>
  <si>
    <t>Start the Switchboard Manager</t>
  </si>
  <si>
    <t>Adding Buttons to the Switchboard</t>
  </si>
  <si>
    <t>Fomatting the Switchboard</t>
  </si>
  <si>
    <t>Modify the Switchboard</t>
  </si>
  <si>
    <t>Preview Filtering Query Data with a Form</t>
  </si>
  <si>
    <t>Setting up the Query</t>
  </si>
  <si>
    <t>Setting up the Form</t>
  </si>
  <si>
    <t>Clean Up the Combo Box Control</t>
  </si>
  <si>
    <t>Creating the Form Button to Run the Query</t>
  </si>
  <si>
    <t>Adding Form Reference Criteria to the Query</t>
  </si>
  <si>
    <t>Running the Query</t>
  </si>
  <si>
    <t>Access Overview - Quick Overview of Access Interface</t>
  </si>
  <si>
    <t>Access Overview - Fundamentals of Access Objects</t>
  </si>
  <si>
    <t>Access Tables - Working with Table Data</t>
  </si>
  <si>
    <t>Access Tables - Creating Tables in Your Access Database</t>
  </si>
  <si>
    <t>Access Tables - Microsoft Access Table Exercise</t>
  </si>
  <si>
    <t>Access Tables - Working with Access Table Relationships</t>
  </si>
  <si>
    <t>Access Queries - Working with Access Select Queries</t>
  </si>
  <si>
    <t>Access Queries - Query Calculated Fields</t>
  </si>
  <si>
    <t>Access Queries - Summarizing Data in an Access Query</t>
  </si>
  <si>
    <t>Access Queries - Working with Access Action Queries</t>
  </si>
  <si>
    <t>Access Queries -- Querying Multiple Tables with Query Joins</t>
  </si>
  <si>
    <t>Access Queries - Parameter Queries</t>
  </si>
  <si>
    <t>Access Forms - Building Data Entry Forms</t>
  </si>
  <si>
    <t>Access Forms - Working with Form Data</t>
  </si>
  <si>
    <t>Access Forms - Form Controls</t>
  </si>
  <si>
    <t>Access Forms - Formatting Options</t>
  </si>
  <si>
    <t>Access Forms - Building a Database Swithboard</t>
  </si>
  <si>
    <t>Access Forms - Interacting with Queries through Forms</t>
  </si>
  <si>
    <t>COURSE CURRICULUM</t>
  </si>
  <si>
    <t>MYEXCELONLINE ACADEMY</t>
  </si>
  <si>
    <t>DATE &amp; TIME Formulas</t>
  </si>
  <si>
    <t>List Formulas</t>
  </si>
  <si>
    <t>DATE &amp; REGIONAL LOCATION SETTINGS</t>
  </si>
  <si>
    <t>DATEDIF</t>
  </si>
  <si>
    <t>DATEVALUE</t>
  </si>
  <si>
    <t>DAY</t>
  </si>
  <si>
    <t>DAYS</t>
  </si>
  <si>
    <t>EOMONTH</t>
  </si>
  <si>
    <t>HOUR</t>
  </si>
  <si>
    <t>MONTH</t>
  </si>
  <si>
    <t>NETWORKDAYS</t>
  </si>
  <si>
    <t>TODAY</t>
  </si>
  <si>
    <t>WEEKDAY</t>
  </si>
  <si>
    <t>WEEKNUM</t>
  </si>
  <si>
    <t>WORKDAY</t>
  </si>
  <si>
    <t>YEAR</t>
  </si>
  <si>
    <t>ADVANCED VLOOKUP</t>
  </si>
  <si>
    <t>VLOOKUP: APPROXIMATE MATCH</t>
  </si>
  <si>
    <t>VLOOKUP: SUM MULTIPLE COLUMNS WITH DATA VALIDATION DROP DOWN MENUS</t>
  </si>
  <si>
    <t>VLOOKUP: MULTIPLE CRITERIA</t>
  </si>
  <si>
    <t>SUMIFS</t>
  </si>
  <si>
    <t>SUMIFS WITH DATA VALIDATION DROP DOWN MENUS</t>
  </si>
  <si>
    <t>NEW EXCEL 2019 FORMULAS</t>
  </si>
  <si>
    <t>CONCAT</t>
  </si>
  <si>
    <t>IFS</t>
  </si>
  <si>
    <t>MAXIFS</t>
  </si>
  <si>
    <t>SWITCH</t>
  </si>
  <si>
    <t>TEXTJOIN</t>
  </si>
  <si>
    <t>NEW OFFICE 365 FORMULAS</t>
  </si>
  <si>
    <t>FILTER</t>
  </si>
  <si>
    <t>RANDARRAY</t>
  </si>
  <si>
    <t>SEQUENCE</t>
  </si>
  <si>
    <t>SORT</t>
  </si>
  <si>
    <t>SORTBY</t>
  </si>
  <si>
    <t>UNIQUE</t>
  </si>
  <si>
    <t>Convert Reports into Pivot Tables</t>
  </si>
  <si>
    <t>Intro to Joins</t>
  </si>
  <si>
    <t>Modulo</t>
  </si>
  <si>
    <t>Right Anti Join</t>
  </si>
  <si>
    <t>CREATE A VBA DASHBOARD - INTRODUCTION</t>
  </si>
  <si>
    <t>Course Introduction</t>
  </si>
  <si>
    <t>Dealing With Raw Data</t>
  </si>
  <si>
    <t>Excel Dashboard Magic</t>
  </si>
  <si>
    <t>Get Started</t>
  </si>
  <si>
    <t>CREATE A VBA DASHBOARD - CLEAN YOUR DATA WITH EXCEL FORMULAS</t>
  </si>
  <si>
    <t>Using Excels PROPER() Function on Text</t>
  </si>
  <si>
    <t>Create Consistency with Excels UPPER() Function</t>
  </si>
  <si>
    <t>Paste Special Values</t>
  </si>
  <si>
    <t>Replace Meaningless Data with Excels CHOOSE() Function</t>
  </si>
  <si>
    <t>Extract Date Values Using Excels TEXT() Function</t>
  </si>
  <si>
    <t>CREATE A VBA DASHBOARD - LOOK UP DATA</t>
  </si>
  <si>
    <t>Dashboard Overview</t>
  </si>
  <si>
    <t>Preparing the Data Using Format As An Excel Table</t>
  </si>
  <si>
    <t>Creating a Drop Down Menu with Data Validation</t>
  </si>
  <si>
    <t>Looking Up Data with Excels VLOOKUP() Function</t>
  </si>
  <si>
    <t>Cleaning Up Data with Excels IF() Function</t>
  </si>
  <si>
    <t>INDEX() and MATCH() an Alternative to VLOOKUP()</t>
  </si>
  <si>
    <t>CREATE A VBA DASHBOARD - FILTERING DATA</t>
  </si>
  <si>
    <t>Adding the Order History Table</t>
  </si>
  <si>
    <t>Formatting Orders as a Table</t>
  </si>
  <si>
    <t>Using Excels Advanced Filter Feature</t>
  </si>
  <si>
    <t>Record a Macro for Advanced Filter</t>
  </si>
  <si>
    <t>Filter Order Records On Change of Customer with VBA</t>
  </si>
  <si>
    <t>Modify the VBA Filter Code</t>
  </si>
  <si>
    <t>CREATE A VBA DASHBOARD - SUBTOTALS</t>
  </si>
  <si>
    <t>Why Use Excels SUBTOTAL() Function</t>
  </si>
  <si>
    <t>Implementing the SUBTOTAL() Function</t>
  </si>
  <si>
    <t>CREATE A VBA DASHBOARD - PIVOT TABLES &amp; PIVOT CHARTS</t>
  </si>
  <si>
    <t>Why Use Pivot Tables</t>
  </si>
  <si>
    <t>Summarizing Order Info with Pivot Tables</t>
  </si>
  <si>
    <t>Prepare Pivot Table for Customer Filter</t>
  </si>
  <si>
    <t>Creating a VBA Procedure for your Pivot Table</t>
  </si>
  <si>
    <t>Declaring VBA Variables for your Pivot Table</t>
  </si>
  <si>
    <t>Assigning VBA Variables to your Pivot Table</t>
  </si>
  <si>
    <t>Connecting the Filter to the Pivot Table with VBA</t>
  </si>
  <si>
    <t>Update Pivot Chart Based on Customer Selected with VBA</t>
  </si>
  <si>
    <t>Fix Customers with No Orders Error with VBA</t>
  </si>
  <si>
    <t>CREATE A VBA DASHBOARD - INTERACTIVE BUTTONS</t>
  </si>
  <si>
    <t>Creating Interactive Charts with Slicers</t>
  </si>
  <si>
    <t>Modifying the Chart Slicer</t>
  </si>
  <si>
    <t>CREATE A VBA DASHBOARD - FINAL TOUCHES</t>
  </si>
  <si>
    <t>Hiding Extra Worksheets and Columns</t>
  </si>
  <si>
    <t>Cleaning Up the Excel Default Settings</t>
  </si>
  <si>
    <t>Hiding the Chart &amp; Slicer with VBA</t>
  </si>
  <si>
    <t>Protecting Your Dashboard</t>
  </si>
  <si>
    <t>*****</t>
  </si>
  <si>
    <t>POWER BI</t>
  </si>
  <si>
    <t>ADVANCED - POWER BI</t>
  </si>
  <si>
    <t>Overview of Power BI</t>
  </si>
  <si>
    <t>Overview of Power BI course</t>
  </si>
  <si>
    <t>Power BI Overview</t>
  </si>
  <si>
    <t>Power BI High Level Flow</t>
  </si>
  <si>
    <t>Install Power BI Desktop and Sign Up</t>
  </si>
  <si>
    <t>Get Data (Power Query Overview)</t>
  </si>
  <si>
    <t>Data &amp; Model (Power Pivot Overview)</t>
  </si>
  <si>
    <t>Report (Power View Overview)</t>
  </si>
  <si>
    <t>Power BI Desktop - Fundamentals</t>
  </si>
  <si>
    <t>The Big Picture - Your First Power BI Solution!</t>
  </si>
  <si>
    <t>Get Data</t>
  </si>
  <si>
    <t>How to Get More Data &amp; Edit Queries</t>
  </si>
  <si>
    <t>Data, Model &amp; Relationships</t>
  </si>
  <si>
    <t>Adding Relationships manually</t>
  </si>
  <si>
    <t>Report Visualization</t>
  </si>
  <si>
    <t>More Report Visualizations</t>
  </si>
  <si>
    <t>Report Visualization Format and Analytics</t>
  </si>
  <si>
    <t>Ask a Question</t>
  </si>
  <si>
    <t>Power BI Desktop</t>
  </si>
  <si>
    <t>Your Assignment - Create a Power BI Dashboard!</t>
  </si>
  <si>
    <t>Power BI Desktop &amp; Website - Real World Example</t>
  </si>
  <si>
    <t>Real World Example: NBA Statistics</t>
  </si>
  <si>
    <t>Get and Clean Data From Multiple Web Sources</t>
  </si>
  <si>
    <t>Modelling Data - Add Relationships</t>
  </si>
  <si>
    <t>Report Visualization with Multiple Charts</t>
  </si>
  <si>
    <t>Publish to Power BI Website and Create Dashboards from Existing Reports</t>
  </si>
  <si>
    <t>Power BI Website Features</t>
  </si>
  <si>
    <t>ADVANCED - ACCESS</t>
  </si>
  <si>
    <t>Microsoft Outlook</t>
  </si>
  <si>
    <t>Setting Up Outlook with Accounts</t>
  </si>
  <si>
    <t>Tabs, Ribbons and Groups in Outlook</t>
  </si>
  <si>
    <t>Navigation Bar in Outlook</t>
  </si>
  <si>
    <t>Organizing Outlook with Favorites and Folders</t>
  </si>
  <si>
    <t>Additional Options inside Outlook Tabs</t>
  </si>
  <si>
    <t>Reading, Writing and Receiving Emails</t>
  </si>
  <si>
    <t>Attaching Items in Outlook Mails</t>
  </si>
  <si>
    <t>The View Tab in Outlook</t>
  </si>
  <si>
    <t>Create a Rule to move emails to a folder</t>
  </si>
  <si>
    <t>Insert a screen shot from Excel</t>
  </si>
  <si>
    <t>Open a New PowerPoint Presentation and Templates</t>
  </si>
  <si>
    <t>Tabs, Ribbons and Groups in PowerPoint</t>
  </si>
  <si>
    <t>Edit your First PowerPoint Slide and Designing the Slide</t>
  </si>
  <si>
    <t>Exploring Home Tab and Updating in PowerPoint</t>
  </si>
  <si>
    <t>Using Buttons in PowerPoint</t>
  </si>
  <si>
    <t>Insert Pictures in PowerPoint</t>
  </si>
  <si>
    <t>Presenting your Slides in PowerPoint</t>
  </si>
  <si>
    <t>Animating your Slides in PowerPoint</t>
  </si>
  <si>
    <t>Save, Print &amp; Export your PowerPoint Presentation</t>
  </si>
  <si>
    <t>Close, Re-Open &amp; Pin your PowerPoint Presentation</t>
  </si>
  <si>
    <t>Microsoft PowerPoint</t>
  </si>
  <si>
    <t>Microsoft Word</t>
  </si>
  <si>
    <t>Open a New Word Document and Templates</t>
  </si>
  <si>
    <t>Tabs, Ribbons and Groups in Word?</t>
  </si>
  <si>
    <t>Zoom, Rulers &amp; Search your Word document</t>
  </si>
  <si>
    <t>Edit the Word Document with Fonts &amp; Styles</t>
  </si>
  <si>
    <t>Insert Pictures &amp; Icons in Word</t>
  </si>
  <si>
    <t>Insert Shapes and a Text Box in Word</t>
  </si>
  <si>
    <t>Review your Word document with Spelling, Word Count &amp; Thesaurus</t>
  </si>
  <si>
    <t>Layout your Word document with Double Spaces &amp; Margins</t>
  </si>
  <si>
    <t>Save, Print &amp; Export your Word File</t>
  </si>
  <si>
    <t>Close, Re-Open &amp; Pin your Word document</t>
  </si>
  <si>
    <t>Change the Views in Word</t>
  </si>
  <si>
    <t>Table of Contents &amp; Smart Lookup in Word</t>
  </si>
  <si>
    <t>Print Settings in Word</t>
  </si>
  <si>
    <t>Using Mail Merge to Create Dynamic Emails in Word</t>
  </si>
  <si>
    <t>Using Mail Merge to Create Dynamic Labels in Word</t>
  </si>
  <si>
    <t>New Pivot Table Features in Excel 2019 &amp; Office 365</t>
  </si>
  <si>
    <t>Which Excel version do you have?</t>
  </si>
  <si>
    <t>Default Pivot Table Layout</t>
  </si>
  <si>
    <t>Automatic Relationship Detection</t>
  </si>
  <si>
    <t>Automatic Time Grouping</t>
  </si>
  <si>
    <t>Search in a Pivot Table Field List</t>
  </si>
  <si>
    <t>ADVANCED CHART USES</t>
  </si>
  <si>
    <t>Combine Column &amp; Line Charts</t>
  </si>
  <si>
    <t>Cycle Chart</t>
  </si>
  <si>
    <t>Plot an Equation on a Chart</t>
  </si>
  <si>
    <t>Process Map Chart</t>
  </si>
  <si>
    <t>Project Milestones Chart</t>
  </si>
  <si>
    <t>Draw a Logo with a Scatter Chart</t>
  </si>
  <si>
    <t>Step Chart</t>
  </si>
  <si>
    <t>Thermometer Chart</t>
  </si>
  <si>
    <t>M Overview</t>
  </si>
  <si>
    <t>M Functions Cheat Sheet</t>
  </si>
  <si>
    <t>M Function List using #Shared</t>
  </si>
  <si>
    <t>Using M Functions</t>
  </si>
  <si>
    <t>Viewing M Code</t>
  </si>
  <si>
    <t>Simple M Expressions</t>
  </si>
  <si>
    <t>Simple M Expressions - Nested Expressions</t>
  </si>
  <si>
    <t>M Variables</t>
  </si>
  <si>
    <t>M Functions</t>
  </si>
  <si>
    <t>M Functions - Reusable Functions</t>
  </si>
  <si>
    <t>M Functions - Invoking</t>
  </si>
  <si>
    <t>Passing M Functions</t>
  </si>
  <si>
    <t>Passing M Functions - Using the "each" keyword</t>
  </si>
  <si>
    <t>M FUNCTION - INTRODUCTION</t>
  </si>
  <si>
    <t>M FUNCTION - VARIOUS USES</t>
  </si>
  <si>
    <t>Tabular Format</t>
  </si>
  <si>
    <t>No Gaps</t>
  </si>
  <si>
    <t>Formatting</t>
  </si>
  <si>
    <t>Tables</t>
  </si>
  <si>
    <t>Clean Your Data Set</t>
  </si>
  <si>
    <t>Field List - Activate, move, resize &amp; layout</t>
  </si>
  <si>
    <t>Field List &amp; Areas</t>
  </si>
  <si>
    <t>Double click on any labels to show more Fields</t>
  </si>
  <si>
    <t>Defer Layout Update</t>
  </si>
  <si>
    <t>Pivot Cache explained</t>
  </si>
  <si>
    <t xml:space="preserve">Refresh </t>
  </si>
  <si>
    <t>Clear Filters &amp; Clear Pivot</t>
  </si>
  <si>
    <t>Select &amp; format</t>
  </si>
  <si>
    <t>Move a Pivot Table</t>
  </si>
  <si>
    <t>Pivot Table Styles</t>
  </si>
  <si>
    <t>Customising a Pivot Table Style</t>
  </si>
  <si>
    <t>Subtotals</t>
  </si>
  <si>
    <t>Grand Totals</t>
  </si>
  <si>
    <t>Report Layouts</t>
  </si>
  <si>
    <t>Blank Rows</t>
  </si>
  <si>
    <t>Expand &amp; Collapse buttons</t>
  </si>
  <si>
    <t>Move &amp; Remove Fields and Items</t>
  </si>
  <si>
    <t>Show/Hide Field List</t>
  </si>
  <si>
    <t>Show/Hide Field Headers</t>
  </si>
  <si>
    <t>Number formatting</t>
  </si>
  <si>
    <t>Field name formatting</t>
  </si>
  <si>
    <t>Change Sum views in Label areas</t>
  </si>
  <si>
    <t>Indent rows in compact layout</t>
  </si>
  <si>
    <t>Change the layout of a report filter</t>
  </si>
  <si>
    <t>Format error values</t>
  </si>
  <si>
    <t>Format empty cells</t>
  </si>
  <si>
    <t>Printing a pivot table on two pages</t>
  </si>
  <si>
    <t>Show report filter on multiple pages</t>
  </si>
  <si>
    <t>Minimum</t>
  </si>
  <si>
    <t>Product</t>
  </si>
  <si>
    <t>Count Numbers</t>
  </si>
  <si>
    <t>Show various Grand Totals</t>
  </si>
  <si>
    <t>Shortcuts to Field &amp; Value Field Settings</t>
  </si>
  <si>
    <t>% of Grand Total</t>
  </si>
  <si>
    <t>% of Column Total</t>
  </si>
  <si>
    <t>% of Row Total</t>
  </si>
  <si>
    <t>% Of</t>
  </si>
  <si>
    <t>% Difference From</t>
  </si>
  <si>
    <t>Running Total in</t>
  </si>
  <si>
    <t>% Running Total in (NEW IN EXCEL 2010)</t>
  </si>
  <si>
    <t>FINANCIAL: Actual v Plan Variance Report</t>
  </si>
  <si>
    <t>Group by Date</t>
  </si>
  <si>
    <t>Group by Sales ranges</t>
  </si>
  <si>
    <t>Group by Time</t>
  </si>
  <si>
    <t>Sorting by Largest or Smallest</t>
  </si>
  <si>
    <t>Sort an Item Row (Left to Right)</t>
  </si>
  <si>
    <t>Sort manually (drag, write, right click)</t>
  </si>
  <si>
    <t xml:space="preserve">Sort using a Custom List </t>
  </si>
  <si>
    <t>Filter by Labels - Numerical Text</t>
  </si>
  <si>
    <t>Filter by Values - Top or Bottom 10 Items</t>
  </si>
  <si>
    <t>Filter by Values - Top or Bottom %</t>
  </si>
  <si>
    <t>Filter by Values - Top or Bottom Sum</t>
  </si>
  <si>
    <t>Filter by Report Filter</t>
  </si>
  <si>
    <t>Slicer Size &amp; Properties</t>
  </si>
  <si>
    <t>ACCOUNTING: Select a Monthly P&amp;L report with a Slicer</t>
  </si>
  <si>
    <t>Use an existing Calculated Field in a new calculation</t>
  </si>
  <si>
    <t>Excel formulas &amp; Calculated Fields</t>
  </si>
  <si>
    <t>Use an existing Calculated Item in a new calculation</t>
  </si>
  <si>
    <t>Excel formulas &amp; Calculated Items</t>
  </si>
  <si>
    <t>Calculated Item on Column Labels</t>
  </si>
  <si>
    <t>Shortcomings of Calculated Items</t>
  </si>
  <si>
    <t>FINANCIAL: Actuals v Plan with Calculated Fields</t>
  </si>
  <si>
    <t>Pivot Chart Layouts</t>
  </si>
  <si>
    <t>Pivot Chart Formats</t>
  </si>
  <si>
    <t>Limitations of Pivot Charts &amp; workarounds</t>
  </si>
  <si>
    <t>Printing a Pivot Chart</t>
  </si>
  <si>
    <t>Include a Sparkline with your pivot table</t>
  </si>
  <si>
    <t>FINANCIAL: Pivot Table Slicer &amp; Chart Dashboard</t>
  </si>
  <si>
    <t>Highlight Cell Rules based on values</t>
  </si>
  <si>
    <t>Highlight Cell Rules based on text labels</t>
  </si>
  <si>
    <t>Highlight Cell Rules based on date labels</t>
  </si>
  <si>
    <t>Top &amp; Bottom Rules</t>
  </si>
  <si>
    <t>Data Bars, Color Scales &amp; Icon Sets (NEW IN EXCEL 2010)</t>
  </si>
  <si>
    <t>FINANCIAL: Conditionally Format your sales results</t>
  </si>
  <si>
    <t>Show a unique or distinct count</t>
  </si>
  <si>
    <t>% of Parent Row Total (NEW IN EXCEL 2010)</t>
  </si>
  <si>
    <t>% of Parent Column Total (NEW IN EXCEL 2010)</t>
  </si>
  <si>
    <t>% of Parent Total (NEW IN EXCEL 2010)</t>
  </si>
  <si>
    <t>Rank Smallest to Largest (NEW IN EXCEL 2010)</t>
  </si>
  <si>
    <t>Rank Largest to Smallest (NEW IN EXCEL 2010)</t>
  </si>
  <si>
    <t>ACCOUNTING: % of Revenue Margins</t>
  </si>
  <si>
    <t>Shortcuts to Grouping</t>
  </si>
  <si>
    <t>Grouping by Half Years</t>
  </si>
  <si>
    <t>Group by a Date that starts on a Monday</t>
  </si>
  <si>
    <t xml:space="preserve">Grouping by a custom date </t>
  </si>
  <si>
    <t>Group by fiscal years &amp; quarters</t>
  </si>
  <si>
    <t>Errors when grouping by dates</t>
  </si>
  <si>
    <t>Group two pivot tables independently</t>
  </si>
  <si>
    <t>Fixing the problem of counting grouped sales</t>
  </si>
  <si>
    <t>Display dates that have no data</t>
  </si>
  <si>
    <t>ACCOUNTING: Quarterly Comparative Report</t>
  </si>
  <si>
    <t>FINANCIAL: Min &amp; Max Bank Balance</t>
  </si>
  <si>
    <t>Override a Custom List sort</t>
  </si>
  <si>
    <t>Sort row from A-Z and sales from Z-A</t>
  </si>
  <si>
    <t>Sort new items added to your data source</t>
  </si>
  <si>
    <t>Clear a sort</t>
  </si>
  <si>
    <t xml:space="preserve">Sort Largest to Smallest Grand Totals </t>
  </si>
  <si>
    <t>Shortcuts to filters</t>
  </si>
  <si>
    <t>Keep or hide selected items</t>
  </si>
  <si>
    <t>Filter by Text wildcards * and ?</t>
  </si>
  <si>
    <t>Filter by multiple fields</t>
  </si>
  <si>
    <t>Apply multiple filters</t>
  </si>
  <si>
    <t xml:space="preserve">Filter by multiple values </t>
  </si>
  <si>
    <t>Include new items in manual filter</t>
  </si>
  <si>
    <t>Clear filters with one click</t>
  </si>
  <si>
    <t>Add a filter for the column items</t>
  </si>
  <si>
    <t>ACCOUNTING: Top 5 Expenses report</t>
  </si>
  <si>
    <t>FINANCIAL: Top 25% of Channel Partners</t>
  </si>
  <si>
    <t>Creating a custom style</t>
  </si>
  <si>
    <t>Copy a custom style into a new workbook</t>
  </si>
  <si>
    <t>Use one slicer for two pivot tables</t>
  </si>
  <si>
    <t>Lock the workbook but not the slicer</t>
  </si>
  <si>
    <t>Interactive employee photos with Slicers! FUN!</t>
  </si>
  <si>
    <t>FINANCIAL: Base, Best &amp; Worst case Forecast</t>
  </si>
  <si>
    <t>List Calculated Field &amp; Item formulas</t>
  </si>
  <si>
    <t>Remove a Calculated Field temporarily</t>
  </si>
  <si>
    <t>Order of operations</t>
  </si>
  <si>
    <t>ACCOUNTING: Creating a P&amp;L Pivot Table Report</t>
  </si>
  <si>
    <t>Shortcuts to formatting a Pivot Chart</t>
  </si>
  <si>
    <t>Link chart title to a pivot cell</t>
  </si>
  <si>
    <t>Copying a second chart</t>
  </si>
  <si>
    <t>Put a chart on a separate page with F11</t>
  </si>
  <si>
    <t>Insert Pivot Chart straight from the data source</t>
  </si>
  <si>
    <t>Paste Pivot Chart to your email as a picture</t>
  </si>
  <si>
    <t>Paste Pivot Chart to PowerPoint &amp; make live updates</t>
  </si>
  <si>
    <t>Charts Do´s &amp; Don'ts</t>
  </si>
  <si>
    <t>Change Chart Type with Slicers! FUN!!!</t>
  </si>
  <si>
    <t>Workaround to creating an interactive Scatter graph</t>
  </si>
  <si>
    <t>ACCOUNTING: P&amp;L Pivot Table report with Graphs</t>
  </si>
  <si>
    <t>Format only cells that contain - For Bonuses</t>
  </si>
  <si>
    <t>Format only Top or Bottom ranked values - Top 3 sales per year</t>
  </si>
  <si>
    <t>Format values that are above or below the average - For Promotions</t>
  </si>
  <si>
    <t>Use a formula to determine which cells to format</t>
  </si>
  <si>
    <t>Use selected cells to format multiple fields</t>
  </si>
  <si>
    <t>All cells showing values to format multiple fields</t>
  </si>
  <si>
    <t>Control Conditional Formatting with Slicers</t>
  </si>
  <si>
    <t>Show text in the Pivot Table Values area</t>
  </si>
  <si>
    <t>Cond Format blank cells or cells</t>
  </si>
  <si>
    <t>ACCOUNTING: Accounts Receivable Ageing Report Matrix</t>
  </si>
  <si>
    <t>Compatibility Issues with Excel 2007 and Excel 2010</t>
  </si>
  <si>
    <t>Access Reports - Creating a Report</t>
  </si>
  <si>
    <t>Creating a Blank Report</t>
  </si>
  <si>
    <t>Adding Fields</t>
  </si>
  <si>
    <t>Field Layout</t>
  </si>
  <si>
    <t>Working with Report Sections</t>
  </si>
  <si>
    <t>Format Fields</t>
  </si>
  <si>
    <t>Report Margins</t>
  </si>
  <si>
    <t>Report Saved</t>
  </si>
  <si>
    <t>Access Reports - Creating a Calculated Field</t>
  </si>
  <si>
    <t>Calculated Field Text Box</t>
  </si>
  <si>
    <t>Check Box Calculation</t>
  </si>
  <si>
    <t>Access Reports - Grouping</t>
  </si>
  <si>
    <t>Grouping Report Data</t>
  </si>
  <si>
    <t>Group Headers</t>
  </si>
  <si>
    <t>Repeat Group Headers</t>
  </si>
  <si>
    <t>Section Page Breaks</t>
  </si>
  <si>
    <t>Group Footer</t>
  </si>
  <si>
    <t>Group Calculation</t>
  </si>
  <si>
    <t>Microsoft Teams</t>
  </si>
  <si>
    <t>Introduction to Microsoft Teams</t>
  </si>
  <si>
    <t>Free and Paid versions</t>
  </si>
  <si>
    <t>Web or Desktop versions?</t>
  </si>
  <si>
    <t>Managing Teams and Members</t>
  </si>
  <si>
    <t>Inviting Members</t>
  </si>
  <si>
    <t>Managing Channels</t>
  </si>
  <si>
    <t>Chat</t>
  </si>
  <si>
    <t>Collaboration with Word, Excel, PowerPoint...</t>
  </si>
  <si>
    <t>Voice &amp; Video Calls</t>
  </si>
  <si>
    <t>Adding More Apps</t>
  </si>
  <si>
    <t>Activity</t>
  </si>
  <si>
    <t>Search bar</t>
  </si>
  <si>
    <t>Settings</t>
  </si>
  <si>
    <t>Installing the Desktop version</t>
  </si>
  <si>
    <t>Multiple Organizations</t>
  </si>
  <si>
    <t>Teams Mobile app</t>
  </si>
  <si>
    <t>GET DATA - COMBINE QUERIES - APPEND</t>
  </si>
  <si>
    <t>GET DATA - COMBINE QUERIES - MERGE</t>
  </si>
  <si>
    <t>Merge - Joins Introduction</t>
  </si>
  <si>
    <t>Merge - Full Outer Join (all rows from both)</t>
  </si>
  <si>
    <t>Merge - Left Outer Join (all from first, matching from second)</t>
  </si>
  <si>
    <t>Merge - Right Outer Join (all from second, matching from first)</t>
  </si>
  <si>
    <t>Merge - Inner Join (only matching rows)</t>
  </si>
  <si>
    <t>Merge - Left Anti Join (rows only in first)</t>
  </si>
  <si>
    <t>Merge - Right Anti Join (rows only in second)</t>
  </si>
  <si>
    <t>BONUS EXAMPLE: Merge - Left Outer</t>
  </si>
  <si>
    <t>BONUS EXAMPLE: Merge - Full Outer Join</t>
  </si>
  <si>
    <t>BONUS EXAMPLE: Merge - Right Anti Join</t>
  </si>
  <si>
    <t>FINANCIAL MODELING</t>
  </si>
  <si>
    <t>What If Analysis</t>
  </si>
  <si>
    <t>Quick Overview</t>
  </si>
  <si>
    <t>What is a Financial Model?</t>
  </si>
  <si>
    <t>Financial Model Design</t>
  </si>
  <si>
    <t>Scenario Analysis</t>
  </si>
  <si>
    <t>Documentation</t>
  </si>
  <si>
    <t>IF Formula</t>
  </si>
  <si>
    <t>AND Formula</t>
  </si>
  <si>
    <t>OR Formula</t>
  </si>
  <si>
    <t>Nested Formulas</t>
  </si>
  <si>
    <t>Data validation</t>
  </si>
  <si>
    <t>CREATE YOUR FIRST MODEL</t>
  </si>
  <si>
    <t>CORE EXCEL CONCEPTS</t>
  </si>
  <si>
    <t>Inputs</t>
  </si>
  <si>
    <t>Revenue</t>
  </si>
  <si>
    <t>Expenses</t>
  </si>
  <si>
    <t>Profit and Loss</t>
  </si>
  <si>
    <t>Cashflow</t>
  </si>
  <si>
    <t>Adding Scenarios</t>
  </si>
  <si>
    <t>Charts</t>
  </si>
  <si>
    <t>Protect Workbook</t>
  </si>
  <si>
    <t>EXCEL DASHBOARDS</t>
  </si>
  <si>
    <t>ADVANCED - FINANCIAL MODELING</t>
  </si>
  <si>
    <t>ADVANCED - DASHBOARDS</t>
  </si>
  <si>
    <t>DASHBOARD PRIMER</t>
  </si>
  <si>
    <t>THINKING LIKE A DASHBOARD PRO</t>
  </si>
  <si>
    <t>WORKING WITH DASHBOARD FORMULAS</t>
  </si>
  <si>
    <t>LOOKUP FUNCTIONS &amp; ARRAY FORMULAS</t>
  </si>
  <si>
    <t>EXCEL TABLES</t>
  </si>
  <si>
    <t>SORTING &amp; DECISION FUNCTIONS</t>
  </si>
  <si>
    <t>INTRODUCTION TO FORM CONTROLS</t>
  </si>
  <si>
    <t>FORMULA DRIVEN DEVELOPMENT</t>
  </si>
  <si>
    <t>INTERACTIVE DASHBOARD PART 1</t>
  </si>
  <si>
    <t>INTERACTIVE DASHBOARD PART 2</t>
  </si>
  <si>
    <t>INTERACTIVE DASHBOARD PART 3</t>
  </si>
  <si>
    <t>A PRIMER ON DATA VISUALIZATION</t>
  </si>
  <si>
    <t>EXPANDING EXCEL'S CHART LIBRARY</t>
  </si>
  <si>
    <t>CREATING BULLET CHARTS</t>
  </si>
  <si>
    <t>INFORGRAPHICS IN EXCEL</t>
  </si>
  <si>
    <t>1.4 Interactive Dashboards in Excel</t>
  </si>
  <si>
    <t>2.1 Thinking Outside the Cell</t>
  </si>
  <si>
    <t>2.2 Why Develop Differently</t>
  </si>
  <si>
    <t>2.3 Inserting the Camera Tool</t>
  </si>
  <si>
    <t>2.4 Camera Tool Demo</t>
  </si>
  <si>
    <t>2.5 Development Principles</t>
  </si>
  <si>
    <t>1.1 Introduction</t>
  </si>
  <si>
    <t>1.2 Why Excel</t>
  </si>
  <si>
    <t>1.3 Why Dashboards</t>
  </si>
  <si>
    <t>3.1 Formula Editing Tips</t>
  </si>
  <si>
    <t>3.2 Excels Calculation Engine</t>
  </si>
  <si>
    <t>3.3 Writing Better Formulas</t>
  </si>
  <si>
    <t>4.1 Lookup Functions</t>
  </si>
  <si>
    <t>4.2 VLookup</t>
  </si>
  <si>
    <t>4.3 Index Match</t>
  </si>
  <si>
    <t>4.4 Combination</t>
  </si>
  <si>
    <t>4.5 Array Formulas</t>
  </si>
  <si>
    <t>4.6 Array Formulas Demo</t>
  </si>
  <si>
    <t>4.7 Array Formula Review</t>
  </si>
  <si>
    <t>5.1 Introduction to Excel Tables</t>
  </si>
  <si>
    <t>5.2 Inserting an Excel Table</t>
  </si>
  <si>
    <t>5.3 Working with Tables</t>
  </si>
  <si>
    <t>5.4 Excel Table Chart Example</t>
  </si>
  <si>
    <t>5.5 Excel Table Rules</t>
  </si>
  <si>
    <t>6.1 Sorting Functions</t>
  </si>
  <si>
    <t>6.2 Filters and SUMPRODUCT</t>
  </si>
  <si>
    <t>6.3 Filtering on Excel Tables</t>
  </si>
  <si>
    <t>6.4 Aggregation with Excel Tables</t>
  </si>
  <si>
    <t>6.5 Summary</t>
  </si>
  <si>
    <t>7.1 Installing the Developer Tab</t>
  </si>
  <si>
    <t>7.2 Excel Controls</t>
  </si>
  <si>
    <t>7.3 Form Controls Demo</t>
  </si>
  <si>
    <t>7.4 Form Control Basics</t>
  </si>
  <si>
    <t>7.5 Scrollable Tables</t>
  </si>
  <si>
    <t>8.1 Excel Development Styles</t>
  </si>
  <si>
    <t>8.2 Information-Transformation-Presentation</t>
  </si>
  <si>
    <t>9.1 Introduction to Interactive Legends</t>
  </si>
  <si>
    <t>9.2 Setting Up The Interactive Legend</t>
  </si>
  <si>
    <t>9.3 Perfecting the Interactive Legend</t>
  </si>
  <si>
    <t>9.4 Maintaining the Interactive Legend</t>
  </si>
  <si>
    <t>10.1 Introduction</t>
  </si>
  <si>
    <t>10.2 Setting up the Interactive Toggle</t>
  </si>
  <si>
    <t>10.3 Formatting the Interactive Toggle</t>
  </si>
  <si>
    <t>10.4 Maintaining the Interactive Toggle</t>
  </si>
  <si>
    <t>11.1 Introduction</t>
  </si>
  <si>
    <t>11.2 Setting Up The Interactive Dashboard</t>
  </si>
  <si>
    <t>11.3 Formatting the Interactive Dashboard</t>
  </si>
  <si>
    <t>11.4 Maintaining the Interactive Dashboard</t>
  </si>
  <si>
    <t>12.1 Visual Peception</t>
  </si>
  <si>
    <t>12.2 Gestalts Law</t>
  </si>
  <si>
    <t>12.3 Preattentive Attributes</t>
  </si>
  <si>
    <t>12.4 The Problem with Pie Charts</t>
  </si>
  <si>
    <t>12.5 Data Viz vs Infographics</t>
  </si>
  <si>
    <t>13.1 Introduction</t>
  </si>
  <si>
    <t>13.2 Dual Axis Banding</t>
  </si>
  <si>
    <t>13.3 Area Chart Banding</t>
  </si>
  <si>
    <t>13.4 Limit Charts</t>
  </si>
  <si>
    <t>14.1 Introduction to Bullet Charts</t>
  </si>
  <si>
    <t>14.2 Bullet Chart Demo</t>
  </si>
  <si>
    <t>14.3 Horizontal Bullet Chart Trick</t>
  </si>
  <si>
    <t>15.1 Introduction to Infographics in Excel</t>
  </si>
  <si>
    <t>15.2 Progress Meter</t>
  </si>
  <si>
    <t>15.3 Donut Chart Demo</t>
  </si>
  <si>
    <t>15.4 Waffle Unit Chart Demo</t>
  </si>
  <si>
    <t>15.5 Bringing it Together with the Camera Tool - Demo</t>
  </si>
  <si>
    <t>Power BI Desktop - Advanced Tips</t>
  </si>
  <si>
    <t>Introduction to our Dashboard's Data Setup</t>
  </si>
  <si>
    <t>Use the Bookmarks feature to show/hide a panel of Slicers</t>
  </si>
  <si>
    <t>Use the Drill through feature to drill down on specific data</t>
  </si>
  <si>
    <t>Drill down on data using Date Hierarchy</t>
  </si>
  <si>
    <t>Use the Analytics feature to Forecast future data points on a Line chart</t>
  </si>
  <si>
    <t>Use the Format painter to copy formats</t>
  </si>
  <si>
    <t>Use Bookmarks to Filter to specific data for your presentation</t>
  </si>
  <si>
    <t>Advanced Editor display options for M code</t>
  </si>
  <si>
    <t>Meetings</t>
  </si>
  <si>
    <t>TIP #1 - Forwarding Email</t>
  </si>
  <si>
    <t>TIP#2 - Saving Items</t>
  </si>
  <si>
    <t>TIP #3 - Naming Group Chats</t>
  </si>
  <si>
    <t>TIP #4 - Connectors</t>
  </si>
  <si>
    <t>TIP #5 - Live Captions in Meetings</t>
  </si>
  <si>
    <t>TIP #6 - Top Shortcuts</t>
  </si>
  <si>
    <t>TIP #7 - Customize the Environment</t>
  </si>
  <si>
    <t>TIP #8 - Channel Notifications</t>
  </si>
  <si>
    <t>TIP #9 - Private Channels</t>
  </si>
  <si>
    <t>TIP #10 - Pin Channels</t>
  </si>
  <si>
    <t>TIP #11 - Post Announcements</t>
  </si>
  <si>
    <t>OneNote</t>
  </si>
  <si>
    <t>Get Started with OneNote</t>
  </si>
  <si>
    <t>Organize Notebooks in OneNote</t>
  </si>
  <si>
    <t>Settings and View Tab in OneNote</t>
  </si>
  <si>
    <t>Work with Multiple Accounts in OneNote</t>
  </si>
  <si>
    <t>Tell Me In OneNote in OneNote</t>
  </si>
  <si>
    <t>Adding Text, Tags &amp; Videos in OneNote</t>
  </si>
  <si>
    <t>Insert Tables, Files, Printout, Draw &amp; Audio in OneNote</t>
  </si>
  <si>
    <t>Draw &amp; Ink Tools in OneNote</t>
  </si>
  <si>
    <t>Search Tool in OneNote</t>
  </si>
  <si>
    <t>OneNote Web Clipper</t>
  </si>
  <si>
    <t>Share Notebooks and Pages in OneNote</t>
  </si>
  <si>
    <t>Print Pages in OneNote</t>
  </si>
  <si>
    <t>OneNote online</t>
  </si>
  <si>
    <t>OneNote 2016</t>
  </si>
  <si>
    <t>Convert an Image with Text to Word</t>
  </si>
  <si>
    <t>Screenshot into Word</t>
  </si>
  <si>
    <t>Compress Word Document</t>
  </si>
  <si>
    <t>Save Word Document as PDF</t>
  </si>
  <si>
    <t>Open PDF in Word</t>
  </si>
  <si>
    <t>Convert Speech to text (Dictate) in Word</t>
  </si>
  <si>
    <t>Drawing and Inking Tools in Word</t>
  </si>
  <si>
    <t>Insert Online Video in Word</t>
  </si>
  <si>
    <t>Resume Assistant with LinkedIn in Word</t>
  </si>
  <si>
    <t>Transform Document to Web Page in Word</t>
  </si>
  <si>
    <t>Dark Mode in Word</t>
  </si>
  <si>
    <t>Editor - Proofreading in Word</t>
  </si>
  <si>
    <t>Focus Mode in Word</t>
  </si>
  <si>
    <t>Immersive Reader in Word</t>
  </si>
  <si>
    <t>Side by side view in Word</t>
  </si>
  <si>
    <t>Thumbnail view in Word</t>
  </si>
  <si>
    <t>Icons, Photos &amp; Illustrations in Word</t>
  </si>
  <si>
    <t>Translate a Word Document</t>
  </si>
  <si>
    <t>How to Insert Page Numbers in Word</t>
  </si>
  <si>
    <t>Design Ideas in PowerPoint</t>
  </si>
  <si>
    <t>Templates in PowerPoint</t>
  </si>
  <si>
    <t>Remove Image Background in PowerPoint</t>
  </si>
  <si>
    <t>Selection Pane in PowerPoint</t>
  </si>
  <si>
    <t>Instant Slideshow in PowerPoint</t>
  </si>
  <si>
    <t>Transitions &amp; Morph in PowerPoint</t>
  </si>
  <si>
    <t>Link to Excel in PowerPoint</t>
  </si>
  <si>
    <t>SmartArt in PowerPoint</t>
  </si>
  <si>
    <t>Duplicate Items in PowerPoint</t>
  </si>
  <si>
    <t>Ink Equation in PowerPoint</t>
  </si>
  <si>
    <t>Screen Recording in PowerPoint</t>
  </si>
  <si>
    <t>Filler Text in PowerPoint</t>
  </si>
  <si>
    <t>Translate Text in PowerPoint</t>
  </si>
  <si>
    <t>Add-ins in PowerPoint</t>
  </si>
  <si>
    <t>Compress Media in PowerPoint</t>
  </si>
  <si>
    <t>Insights in PowerPoint</t>
  </si>
  <si>
    <t>Recover Files in PowerPoint</t>
  </si>
  <si>
    <t>Create a Video Recording in PowerPoint</t>
  </si>
  <si>
    <t>Chart Animations in PowerPoint</t>
  </si>
  <si>
    <t>Animation Images in PowerPoint</t>
  </si>
  <si>
    <t>LAMBDA</t>
  </si>
  <si>
    <t>LET</t>
  </si>
  <si>
    <t>XLOOKUP</t>
  </si>
  <si>
    <t>FINANCIAL MODELING INTRODUCTION</t>
  </si>
  <si>
    <t>FINANCIAL MODELING INTERMEDIATE</t>
  </si>
  <si>
    <t>Overview of the Intermediate Financial Modeling Course</t>
  </si>
  <si>
    <t>Financial Model Design Principles</t>
  </si>
  <si>
    <t>FINANCIAL MODELING SKILLS</t>
  </si>
  <si>
    <t>Building Error Checks</t>
  </si>
  <si>
    <t>WACC (Weighted Average Cost of Capital)</t>
  </si>
  <si>
    <t>NPV (Net Present Value) &amp; IRR (Internal Rate of Return)</t>
  </si>
  <si>
    <t>FINANCIAL MODELING BUSINESS CASE</t>
  </si>
  <si>
    <t>Introduction to the Financial Model Business Case</t>
  </si>
  <si>
    <t>Staff Costs and Inflation</t>
  </si>
  <si>
    <t>Staff Expenses Summary</t>
  </si>
  <si>
    <t>Forecasting Sales/Revenue</t>
  </si>
  <si>
    <t>Market Analysis</t>
  </si>
  <si>
    <t>Profit &amp; Loss (P&amp;L) and Additional Expenses</t>
  </si>
  <si>
    <t>NPV &amp; IRR Calculations</t>
  </si>
  <si>
    <t>Payback Period</t>
  </si>
  <si>
    <t>BONUS COURSE #1 - Analysis of Health Systems Dashboard (Using Formulas and Form Controls)</t>
  </si>
  <si>
    <t>Introduction to the Analysis of Health Systems Dashboard</t>
  </si>
  <si>
    <t>Problem Description</t>
  </si>
  <si>
    <t>Form Control Scroll Bar Mechanism</t>
  </si>
  <si>
    <t>Create The Main Chart Using The LARGE, XLOOKUP, VLOOKUP &amp; REPT Formulas</t>
  </si>
  <si>
    <t>Drill Down On Your Data With The LEFT, INDEX, REPT Formulas</t>
  </si>
  <si>
    <t>Create Top &amp; Bottom Charts With The LARGE &amp; XLOOLUP Formulas</t>
  </si>
  <si>
    <t>Dashboard Maintenance</t>
  </si>
  <si>
    <t>BONUS COURSE #2 - Gannt Chart with Rollover Pop-Ups (Using VBA, Conditional Formatting &amp; Formulas)</t>
  </si>
  <si>
    <t>Course Outline</t>
  </si>
  <si>
    <t>Gannt Chart VBA Dashboard Overview</t>
  </si>
  <si>
    <t>Rollover pop-ups explained using VBA</t>
  </si>
  <si>
    <t>Lay out the data with the SUMIFS Formula</t>
  </si>
  <si>
    <t>Bring the data into the Gannt Chart Dashboard using the INDEX Formula</t>
  </si>
  <si>
    <t>Lay out the Gannt Chart Dashboard using Conditional Formatting</t>
  </si>
  <si>
    <t>Create the Legend using Conditional Formatting</t>
  </si>
  <si>
    <t>Set up the KPI Stacked Column Chart</t>
  </si>
  <si>
    <t>Design the Rollover pop-up using the INDEX formula and the Camera Tool</t>
  </si>
  <si>
    <t>Create the Rollover pop-up using VBA &amp; Conditional Formatting</t>
  </si>
  <si>
    <t>Show the Rollover pop-up using VBA</t>
  </si>
  <si>
    <t>Test &amp; Modify the Rollover pop-up using VBA</t>
  </si>
  <si>
    <t>Format the Rollover pop-up using VBA</t>
  </si>
  <si>
    <t>Power Automate</t>
  </si>
  <si>
    <t>Power Automate Flows Cheat Sheet</t>
  </si>
  <si>
    <t>Accessing Power Automate</t>
  </si>
  <si>
    <t>First Power Automate Template Flow</t>
  </si>
  <si>
    <t>Test run your first Power Automate Flow</t>
  </si>
  <si>
    <t>My Power Automate Flows</t>
  </si>
  <si>
    <t>Power Automate Templates Overview</t>
  </si>
  <si>
    <t>Power Automate Connectors Overview</t>
  </si>
  <si>
    <t>Different Power Automate Flow Types</t>
  </si>
  <si>
    <t>Create a Power Automate Flow from scratch</t>
  </si>
  <si>
    <t>Test run your New Power Automate Flow</t>
  </si>
  <si>
    <t>Book Order Tracker Power Automation - Introduction</t>
  </si>
  <si>
    <t>Book Order Tracker Power Automation</t>
  </si>
  <si>
    <t>Power Apps</t>
  </si>
  <si>
    <t>How to access Power Apps</t>
  </si>
  <si>
    <t>Create Excel Data Source in Power Apps</t>
  </si>
  <si>
    <t>Creating the Power App</t>
  </si>
  <si>
    <t>Previewing the Power App</t>
  </si>
  <si>
    <t>Tree View in Power Apps</t>
  </si>
  <si>
    <t>Edit Properties in Power Apps</t>
  </si>
  <si>
    <t>Insert New Item in Power Apps</t>
  </si>
  <si>
    <t>Insert New Screen in Power Apps</t>
  </si>
  <si>
    <t>Actions in Power Apps</t>
  </si>
  <si>
    <t>Additional Options in Power Apps</t>
  </si>
  <si>
    <t>Save and Distribute the Power App</t>
  </si>
  <si>
    <t>Mobile Power App</t>
  </si>
  <si>
    <t>MICROSOFT OFFICE</t>
  </si>
  <si>
    <t>MICROSOFT OFFICE - WORD, POWERPOINT, OUTLOOK, TEAMS, ONENOTE, POWER AUTOMATE &amp; POWER APPS</t>
  </si>
  <si>
    <t>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</si>
</sst>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color rgb="FF36394D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8" fillId="2" borderId="1" xfId="0" applyFont="1" applyFill="1" applyBorder="1"/>
    <xf numFmtId="0" fontId="9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yexcelonline.com/academy/#price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myexcelonlin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2552701</xdr:colOff>
      <xdr:row>0</xdr:row>
      <xdr:rowOff>85725</xdr:rowOff>
    </xdr:from>
    <xdr:to>
      <xdr:col>2</xdr:col>
      <xdr:colOff>6610351</xdr:colOff>
      <xdr:row>3</xdr:row>
      <xdr:rowOff>60286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1" y="85725"/>
          <a:ext cx="4057650" cy="717511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1</xdr:row>
      <xdr:rowOff>123826</xdr:rowOff>
    </xdr:from>
    <xdr:to>
      <xdr:col>10</xdr:col>
      <xdr:colOff>419100</xdr:colOff>
      <xdr:row>18</xdr:row>
      <xdr:rowOff>47625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392150" y="390526"/>
          <a:ext cx="3895725" cy="3571874"/>
        </a:xfrm>
        <a:prstGeom prst="wedgeRectCallout">
          <a:avLst>
            <a:gd name="adj1" fmla="val -51176"/>
            <a:gd name="adj2" fmla="val 7880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600"/>
            <a:t>If there's anything at all that you're not certain about, anything we haven't made clear, any concerns or questions then please do contact us at </a:t>
          </a:r>
          <a:r>
            <a:rPr lang="en-GB" sz="1600" b="1" u="sng"/>
            <a:t>support@myexcelonline.com</a:t>
          </a:r>
          <a:r>
            <a:rPr lang="en-GB" sz="1600" u="sng"/>
            <a:t> </a:t>
          </a:r>
          <a:r>
            <a:rPr lang="en-GB" sz="1600"/>
            <a:t>and we'll help you out.</a:t>
          </a:r>
        </a:p>
        <a:p>
          <a:pPr algn="l"/>
          <a:endParaRPr lang="en-GB" sz="1600"/>
        </a:p>
        <a:p>
          <a:pPr algn="l"/>
          <a:r>
            <a:rPr lang="en-GB" sz="1600"/>
            <a:t>Also</a:t>
          </a:r>
          <a:r>
            <a:rPr lang="en-GB" sz="1600" baseline="0"/>
            <a:t> get in contact with uis if you like to have your whole team/company trained up in Excel &amp; Office.  </a:t>
          </a:r>
          <a:r>
            <a:rPr lang="en-GB" sz="1600" b="1" u="sng" baseline="0"/>
            <a:t>We offer a multi-user package </a:t>
          </a:r>
          <a:r>
            <a:rPr lang="en-GB" sz="1600" baseline="0"/>
            <a:t>for the Academy where you and your team receive a </a:t>
          </a:r>
          <a:r>
            <a:rPr lang="en-GB" sz="1600" b="1" baseline="0"/>
            <a:t>further DISCOUNT!</a:t>
          </a:r>
          <a:endParaRPr lang="en-GB" sz="1600" b="1"/>
        </a:p>
      </xdr:txBody>
    </xdr:sp>
    <xdr:clientData/>
  </xdr:twoCellAnchor>
  <xdr:twoCellAnchor>
    <xdr:from>
      <xdr:col>0</xdr:col>
      <xdr:colOff>219075</xdr:colOff>
      <xdr:row>2</xdr:row>
      <xdr:rowOff>19050</xdr:rowOff>
    </xdr:from>
    <xdr:to>
      <xdr:col>1</xdr:col>
      <xdr:colOff>2466975</xdr:colOff>
      <xdr:row>3</xdr:row>
      <xdr:rowOff>228600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D8807D-9961-69E8-D7D5-D6F379316F71}"/>
            </a:ext>
          </a:extLst>
        </xdr:cNvPr>
        <xdr:cNvSpPr/>
      </xdr:nvSpPr>
      <xdr:spPr>
        <a:xfrm>
          <a:off x="219075" y="523875"/>
          <a:ext cx="2495550" cy="447675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/>
            <a:t>JOIN</a:t>
          </a:r>
          <a:r>
            <a:rPr lang="en-GB" sz="2400" b="1" baseline="0"/>
            <a:t> NOW &gt;&gt;</a:t>
          </a:r>
          <a:endParaRPr lang="en-GB" sz="2400" b="1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le11519" displayName="Table11519" ref="B5:F30" totalsRowCount="1" headerRowDxfId="159" dataDxfId="158" totalsRowDxfId="157">
  <autoFilter ref="B5:F29" xr:uid="{00000000-0009-0000-0100-000012000000}"/>
  <tableColumns count="5">
    <tableColumn id="1" xr3:uid="{00000000-0010-0000-0000-000001000000}" name="LEVEL" totalsRowLabel="Total" dataDxfId="156" totalsRowDxfId="4"/>
    <tableColumn id="2" xr3:uid="{00000000-0010-0000-0000-000002000000}" name="COURSE" dataDxfId="155" totalsRowDxfId="3"/>
    <tableColumn id="3" xr3:uid="{00000000-0010-0000-0000-000003000000}" name="TUTORIALS" totalsRowFunction="sum" dataDxfId="154" totalsRowDxfId="2"/>
    <tableColumn id="4" xr3:uid="{00000000-0010-0000-0000-000004000000}" name="LENGTH (HRS)" totalsRowFunction="sum" dataDxfId="153" totalsRowDxfId="1"/>
    <tableColumn id="5" xr3:uid="{00000000-0010-0000-0000-000005000000}" name="TAB LINKS" dataDxfId="152" totalsRowDxfId="0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9000000}" name="Table2" displayName="Table2" ref="B2:C65" totalsRowCount="1" headerRowDxfId="95" dataDxfId="94" totalsRowDxfId="93">
  <autoFilter ref="B2:C64" xr:uid="{00000000-0009-0000-0100-000002000000}"/>
  <tableColumns count="2">
    <tableColumn id="1" xr3:uid="{00000000-0010-0000-0900-000001000000}" name="FEATURES" totalsRowLabel="Total" dataDxfId="92" totalsRowDxfId="91"/>
    <tableColumn id="2" xr3:uid="{00000000-0010-0000-0900-000002000000}" name="TOPICS" totalsRowFunction="count" dataDxfId="90" totalsRowDxfId="89"/>
  </tableColumns>
  <tableStyleInfo name="TableStyleMedium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A000000}" name="Table25" displayName="Table25" ref="B2:C28" totalsRowCount="1" headerRowDxfId="88" dataDxfId="87" totalsRowDxfId="86">
  <autoFilter ref="B2:C27" xr:uid="{00000000-0009-0000-0100-000004000000}"/>
  <tableColumns count="2">
    <tableColumn id="1" xr3:uid="{00000000-0010-0000-0A00-000001000000}" name="FEATURES" totalsRowLabel="Total" dataDxfId="85" totalsRowDxfId="84"/>
    <tableColumn id="2" xr3:uid="{00000000-0010-0000-0A00-000002000000}" name="TOPICS" totalsRowFunction="count" dataDxfId="83" totalsRowDxfId="82"/>
  </tableColumns>
  <tableStyleInfo name="TableStyleMedium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3512" displayName="Table3512" ref="B2:C94" totalsRowCount="1" headerRowDxfId="81" dataDxfId="80" totalsRowDxfId="79">
  <autoFilter ref="B2:C93" xr:uid="{00000000-0009-0000-0100-00000B000000}"/>
  <tableColumns count="2">
    <tableColumn id="1" xr3:uid="{00000000-0010-0000-0B00-000001000000}" name="FEATURES" totalsRowLabel="Total" dataDxfId="78" totalsRowDxfId="16"/>
    <tableColumn id="2" xr3:uid="{00000000-0010-0000-0B00-000002000000}" name="TOPICS" totalsRowFunction="count" dataDxfId="77" totalsRowDxfId="15"/>
  </tableColumns>
  <tableStyleInfo name="TableStyleMedium1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le356" displayName="Table356" ref="B2:C143" totalsRowCount="1" headerRowDxfId="76" dataDxfId="75" totalsRowDxfId="74">
  <autoFilter ref="B2:C142" xr:uid="{00000000-0009-0000-0100-000005000000}"/>
  <tableColumns count="2">
    <tableColumn id="1" xr3:uid="{00000000-0010-0000-0C00-000001000000}" name="FEATURES" totalsRowLabel="Total" dataDxfId="73" totalsRowDxfId="72"/>
    <tableColumn id="2" xr3:uid="{00000000-0010-0000-0C00-000002000000}" name="TOPICS" totalsRowFunction="count" dataDxfId="71" totalsRowDxfId="70"/>
  </tableColumns>
  <tableStyleInfo name="TableStyleMedium1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e3" displayName="Table3" ref="B2:C145" totalsRowCount="1" headerRowDxfId="69" dataDxfId="68" totalsRowDxfId="67">
  <autoFilter ref="B2:C144" xr:uid="{00000000-0009-0000-0100-000003000000}"/>
  <tableColumns count="2">
    <tableColumn id="1" xr3:uid="{00000000-0010-0000-0D00-000001000000}" name="FEATURES" totalsRowLabel="Total" dataDxfId="66" totalsRowDxfId="65"/>
    <tableColumn id="2" xr3:uid="{00000000-0010-0000-0D00-000002000000}" name="TOPICS" totalsRowFunction="count" dataDxfId="64" totalsRowDxfId="63"/>
  </tableColumns>
  <tableStyleInfo name="TableStyleMedium1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E000000}" name="Table357" displayName="Table357" ref="B2:C61" totalsRowCount="1" headerRowDxfId="62" dataDxfId="61" totalsRowDxfId="60">
  <autoFilter ref="B2:C60" xr:uid="{00000000-0009-0000-0100-000006000000}"/>
  <tableColumns count="2">
    <tableColumn id="1" xr3:uid="{00000000-0010-0000-0E00-000001000000}" name="FEATURES" totalsRowLabel="Total" dataDxfId="59" totalsRowDxfId="58"/>
    <tableColumn id="2" xr3:uid="{00000000-0010-0000-0E00-000002000000}" name="TOPICS" totalsRowFunction="count" dataDxfId="57" totalsRowDxfId="56"/>
  </tableColumns>
  <tableStyleInfo name="TableStyleMedium1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F000000}" name="Table3578" displayName="Table3578" ref="B2:C45" totalsRowCount="1" headerRowDxfId="55" dataDxfId="54" totalsRowDxfId="53">
  <autoFilter ref="B2:C44" xr:uid="{00000000-0009-0000-0100-000007000000}"/>
  <tableColumns count="2">
    <tableColumn id="1" xr3:uid="{00000000-0010-0000-0F00-000001000000}" name="FEATURES" totalsRowLabel="Total" dataDxfId="52" totalsRowDxfId="51"/>
    <tableColumn id="2" xr3:uid="{00000000-0010-0000-0F00-000002000000}" name="TOPICS" totalsRowFunction="count" dataDxfId="50" totalsRowDxfId="49"/>
  </tableColumns>
  <tableStyleInfo name="TableStyleMedium1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0000000}" name="Table359" displayName="Table359" ref="B2:C47" totalsRowCount="1" headerRowDxfId="48" dataDxfId="47" totalsRowDxfId="46">
  <autoFilter ref="B2:C46" xr:uid="{00000000-0009-0000-0100-000008000000}"/>
  <tableColumns count="2">
    <tableColumn id="1" xr3:uid="{00000000-0010-0000-1000-000001000000}" name="FEATURES" totalsRowLabel="Total" dataDxfId="45" totalsRowDxfId="14"/>
    <tableColumn id="2" xr3:uid="{00000000-0010-0000-1000-000002000000}" name="TOPICS" totalsRowFunction="count" dataDxfId="44" totalsRowDxfId="13"/>
  </tableColumns>
  <tableStyleInfo name="TableStyleMedium1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1000000}" name="Table35910" displayName="Table35910" ref="B2:C26" totalsRowCount="1" headerRowDxfId="43" dataDxfId="42" totalsRowDxfId="41">
  <autoFilter ref="B2:C25" xr:uid="{00000000-0009-0000-0100-000009000000}"/>
  <tableColumns count="2">
    <tableColumn id="1" xr3:uid="{00000000-0010-0000-1100-000001000000}" name="FEATURES" totalsRowLabel="Total" dataDxfId="40" totalsRowDxfId="39"/>
    <tableColumn id="2" xr3:uid="{00000000-0010-0000-1100-000002000000}" name="TOPICS" totalsRowFunction="count" dataDxfId="38" totalsRowDxfId="37"/>
  </tableColumns>
  <tableStyleInfo name="TableStyleMedium1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768141D-8EAC-4DFC-81F7-990AF96D8F24}" name="Table3591024" displayName="Table3591024" ref="B2:C106" totalsRowCount="1" headerRowDxfId="36" dataDxfId="35" totalsRowDxfId="34">
  <autoFilter ref="B2:C105" xr:uid="{00000000-0009-0000-0100-000009000000}"/>
  <tableColumns count="2">
    <tableColumn id="1" xr3:uid="{AFA51BD3-04F7-4F52-ACFF-E2E0FCE59BF9}" name="FEATURES" totalsRowLabel="Total" dataDxfId="12" totalsRowDxfId="10"/>
    <tableColumn id="2" xr3:uid="{4F7F1315-CD2B-4484-844D-7233B5B73A9B}" name="TOPICS" totalsRowFunction="count" dataDxfId="11" totalsRowDxfId="9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ble115" displayName="Table115" ref="B2:C22" totalsRowCount="1" headerRowDxfId="151" dataDxfId="150" totalsRowDxfId="149">
  <autoFilter ref="B2:C21" xr:uid="{00000000-0009-0000-0100-00000E000000}"/>
  <tableColumns count="2">
    <tableColumn id="1" xr3:uid="{00000000-0010-0000-0100-000001000000}" name="FEATURES" totalsRowLabel="Total" dataDxfId="148" totalsRowDxfId="147"/>
    <tableColumn id="2" xr3:uid="{00000000-0010-0000-0100-000002000000}" name="TOPICS" totalsRowFunction="count" dataDxfId="146" totalsRowDxfId="145"/>
  </tableColumns>
  <tableStyleInfo name="TableStyleMedium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130C23D-10CD-4982-8CA3-3D07001D3519}" name="Table359102021" displayName="Table359102021" ref="B2:C40" totalsRowCount="1" headerRowDxfId="33" dataDxfId="32" totalsRowDxfId="31">
  <autoFilter ref="B2:C39" xr:uid="{00000000-0009-0000-0100-000013000000}"/>
  <tableColumns count="2">
    <tableColumn id="1" xr3:uid="{010AF42B-9CF0-4A9D-9CCC-2EAFEB5BCBC0}" name="FEATURES" totalsRowLabel="Total" dataDxfId="30" totalsRowDxfId="29"/>
    <tableColumn id="2" xr3:uid="{B848DD72-17F3-4D2B-B5DB-B1C32BA72522}" name="TOPICS" totalsRowFunction="count" dataDxfId="28" totalsRowDxfId="27"/>
  </tableColumns>
  <tableStyleInfo name="TableStyleMedium1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135CC1B-8039-4475-A8E7-EF23BDC11C80}" name="Table122" displayName="Table122" ref="B2:C156" totalsRowCount="1" headerRowDxfId="26" dataDxfId="25" totalsRowDxfId="24">
  <autoFilter ref="B2:C155" xr:uid="{00000000-0009-0000-0100-000001000000}"/>
  <tableColumns count="2">
    <tableColumn id="1" xr3:uid="{2209BF18-97AF-4B06-9932-3E277ACEBC48}" name="FEATURES" totalsRowLabel="Total" dataDxfId="8" totalsRowDxfId="6"/>
    <tableColumn id="2" xr3:uid="{D5E75353-9586-42BB-84B2-BBD153BA872C}" name="TOPICS" totalsRowFunction="count" dataDxfId="7" totalsRowDxfId="5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3591020" displayName="Table3591020" ref="B2:C174" totalsRowCount="1" headerRowDxfId="23" dataDxfId="22" totalsRowDxfId="21">
  <autoFilter ref="B2:C173" xr:uid="{00000000-0009-0000-0100-000013000000}"/>
  <tableColumns count="2">
    <tableColumn id="1" xr3:uid="{00000000-0010-0000-1200-000001000000}" name="FEATURES" totalsRowLabel="Total" dataDxfId="20" totalsRowDxfId="19"/>
    <tableColumn id="2" xr3:uid="{00000000-0010-0000-1200-000002000000}" name="TOPICS" totalsRowFunction="count" dataDxfId="18" totalsRowDxfId="1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ble116" displayName="Table116" ref="B2:C23" totalsRowCount="1" headerRowDxfId="144" dataDxfId="143" totalsRowDxfId="142">
  <autoFilter ref="B2:C22" xr:uid="{00000000-0009-0000-0100-00000F000000}"/>
  <tableColumns count="2">
    <tableColumn id="1" xr3:uid="{00000000-0010-0000-0200-000001000000}" name="FEATURES" totalsRowLabel="Total" dataDxfId="141" totalsRowDxfId="140"/>
    <tableColumn id="2" xr3:uid="{00000000-0010-0000-0200-000002000000}" name="TOPICS" totalsRowFunction="count" dataDxfId="139" totalsRowDxfId="138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ble117" displayName="Table117" ref="B2:C22" totalsRowCount="1" headerRowDxfId="137" dataDxfId="136" totalsRowDxfId="135">
  <autoFilter ref="B2:C21" xr:uid="{00000000-0009-0000-0100-000010000000}"/>
  <tableColumns count="2">
    <tableColumn id="1" xr3:uid="{00000000-0010-0000-0300-000001000000}" name="FEATURES" totalsRowLabel="Total" dataDxfId="134" totalsRowDxfId="133"/>
    <tableColumn id="2" xr3:uid="{00000000-0010-0000-0300-000002000000}" name="TOPICS" totalsRowFunction="count" dataDxfId="132" totalsRowDxfId="131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le118" displayName="Table118" ref="B2:C18" totalsRowCount="1" headerRowDxfId="130" dataDxfId="129" totalsRowDxfId="128">
  <autoFilter ref="B2:C17" xr:uid="{00000000-0009-0000-0100-000011000000}"/>
  <tableColumns count="2">
    <tableColumn id="1" xr3:uid="{00000000-0010-0000-0400-000001000000}" name="FEATURES" totalsRowLabel="Total" dataDxfId="127" totalsRowDxfId="126"/>
    <tableColumn id="2" xr3:uid="{00000000-0010-0000-0400-000002000000}" name="TOPICS" totalsRowFunction="count" dataDxfId="125" totalsRowDxfId="124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" displayName="Table1" ref="B2:C18" totalsRowCount="1" headerRowDxfId="123" dataDxfId="122" totalsRowDxfId="121">
  <autoFilter ref="B2:C17" xr:uid="{00000000-0009-0000-0100-000001000000}"/>
  <tableColumns count="2">
    <tableColumn id="1" xr3:uid="{00000000-0010-0000-0500-000001000000}" name="FEATURES" totalsRowLabel="Total" dataDxfId="120" totalsRowDxfId="119"/>
    <tableColumn id="2" xr3:uid="{00000000-0010-0000-0500-000002000000}" name="TOPICS" totalsRowFunction="count" dataDxfId="118" totalsRowDxfId="117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21011" displayName="Table21011" ref="B2:C48" totalsRowCount="1" headerRowDxfId="116" dataDxfId="115" totalsRowDxfId="114">
  <autoFilter ref="B2:C47" xr:uid="{00000000-0009-0000-0100-00000A000000}"/>
  <tableColumns count="2">
    <tableColumn id="1" xr3:uid="{00000000-0010-0000-0600-000001000000}" name="FEATURES" totalsRowLabel="Total" dataDxfId="113" totalsRowDxfId="112"/>
    <tableColumn id="2" xr3:uid="{00000000-0010-0000-0600-000002000000}" name="TOPICS" totalsRowFunction="count" dataDxfId="111" totalsRowDxfId="110"/>
  </tableColumns>
  <tableStyleInfo name="TableStyleMedium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7000000}" name="Table21014" displayName="Table21014" ref="B2:C122" totalsRowCount="1" headerRowDxfId="109" dataDxfId="108" totalsRowDxfId="107">
  <autoFilter ref="B2:C121" xr:uid="{00000000-0009-0000-0100-00000D000000}"/>
  <tableColumns count="2">
    <tableColumn id="1" xr3:uid="{00000000-0010-0000-0700-000001000000}" name="FEATURES" totalsRowLabel="Total" dataDxfId="106" totalsRowDxfId="105"/>
    <tableColumn id="2" xr3:uid="{00000000-0010-0000-0700-000002000000}" name="TOPICS" totalsRowFunction="count" dataDxfId="104" totalsRowDxfId="103"/>
  </tableColumns>
  <tableStyleInfo name="TableStyleMedium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Table21013" displayName="Table21013" ref="B2:C11" totalsRowCount="1" headerRowDxfId="102" dataDxfId="101" totalsRowDxfId="100">
  <autoFilter ref="B2:C10" xr:uid="{00000000-0009-0000-0100-00000C000000}"/>
  <tableColumns count="2">
    <tableColumn id="1" xr3:uid="{00000000-0010-0000-0800-000001000000}" name="FEATURES" totalsRowLabel="Total" dataDxfId="99" totalsRowDxfId="98"/>
    <tableColumn id="2" xr3:uid="{00000000-0010-0000-0800-000002000000}" name="TOPICS" totalsRowFunction="count" dataDxfId="97" totalsRowDxfId="96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H30"/>
  <sheetViews>
    <sheetView showGridLines="0" tabSelected="1" workbookViewId="0">
      <selection activeCell="B1" sqref="B1"/>
    </sheetView>
  </sheetViews>
  <sheetFormatPr defaultRowHeight="18.75" x14ac:dyDescent="0.3"/>
  <cols>
    <col min="1" max="1" width="3.7109375" style="3" customWidth="1"/>
    <col min="2" max="2" width="37.140625" style="3" customWidth="1"/>
    <col min="3" max="3" width="128.28515625" style="3" bestFit="1" customWidth="1"/>
    <col min="4" max="4" width="18.5703125" style="7" customWidth="1"/>
    <col min="5" max="5" width="21" style="7" customWidth="1"/>
    <col min="6" max="6" width="20.42578125" style="7" customWidth="1"/>
    <col min="7" max="7" width="5.710937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8" ht="21" x14ac:dyDescent="0.35">
      <c r="B1" s="20" t="s">
        <v>678</v>
      </c>
    </row>
    <row r="2" spans="2:8" x14ac:dyDescent="0.3">
      <c r="B2" s="10" t="s">
        <v>677</v>
      </c>
    </row>
    <row r="3" spans="2:8" x14ac:dyDescent="0.3">
      <c r="B3" s="11"/>
    </row>
    <row r="4" spans="2:8" s="12" customFormat="1" ht="23.25" customHeight="1" x14ac:dyDescent="0.25">
      <c r="D4" s="13"/>
      <c r="E4" s="13"/>
      <c r="F4" s="13"/>
    </row>
    <row r="5" spans="2:8" x14ac:dyDescent="0.3">
      <c r="B5" s="3" t="s">
        <v>524</v>
      </c>
      <c r="C5" s="3" t="s">
        <v>525</v>
      </c>
      <c r="D5" s="7" t="s">
        <v>539</v>
      </c>
      <c r="E5" s="7" t="s">
        <v>540</v>
      </c>
      <c r="F5" s="7" t="s">
        <v>541</v>
      </c>
    </row>
    <row r="6" spans="2:8" x14ac:dyDescent="0.3">
      <c r="B6" s="3" t="s">
        <v>532</v>
      </c>
      <c r="C6" s="3" t="s">
        <v>527</v>
      </c>
      <c r="D6" s="2">
        <v>11</v>
      </c>
      <c r="E6" s="4">
        <v>3</v>
      </c>
      <c r="F6" s="1" t="s">
        <v>542</v>
      </c>
    </row>
    <row r="7" spans="2:8" x14ac:dyDescent="0.3">
      <c r="B7" s="3" t="s">
        <v>532</v>
      </c>
      <c r="C7" s="3" t="s">
        <v>528</v>
      </c>
      <c r="D7" s="2">
        <v>11</v>
      </c>
      <c r="E7" s="4">
        <v>1</v>
      </c>
      <c r="F7" s="1" t="s">
        <v>542</v>
      </c>
    </row>
    <row r="8" spans="2:8" x14ac:dyDescent="0.3">
      <c r="B8" s="3" t="s">
        <v>532</v>
      </c>
      <c r="C8" s="3" t="s">
        <v>529</v>
      </c>
      <c r="D8" s="2">
        <v>16</v>
      </c>
      <c r="E8" s="4">
        <v>1</v>
      </c>
      <c r="F8" s="1" t="s">
        <v>542</v>
      </c>
    </row>
    <row r="9" spans="2:8" x14ac:dyDescent="0.3">
      <c r="B9" s="3" t="s">
        <v>532</v>
      </c>
      <c r="C9" s="3" t="s">
        <v>530</v>
      </c>
      <c r="D9" s="2">
        <v>10</v>
      </c>
      <c r="E9" s="4">
        <v>1</v>
      </c>
      <c r="F9" s="1" t="s">
        <v>542</v>
      </c>
    </row>
    <row r="10" spans="2:8" ht="19.5" thickBot="1" x14ac:dyDescent="0.35">
      <c r="B10" s="15" t="s">
        <v>532</v>
      </c>
      <c r="C10" s="15" t="s">
        <v>531</v>
      </c>
      <c r="D10" s="16">
        <v>8</v>
      </c>
      <c r="E10" s="17">
        <v>1</v>
      </c>
      <c r="F10" s="18" t="s">
        <v>542</v>
      </c>
      <c r="H10" s="8"/>
    </row>
    <row r="11" spans="2:8" ht="5.0999999999999996" customHeight="1" x14ac:dyDescent="0.3">
      <c r="D11" s="2"/>
      <c r="E11" s="4"/>
      <c r="F11" s="19"/>
      <c r="H11" s="8"/>
    </row>
    <row r="12" spans="2:8" x14ac:dyDescent="0.3">
      <c r="B12" s="3" t="s">
        <v>526</v>
      </c>
      <c r="C12" s="3" t="s">
        <v>528</v>
      </c>
      <c r="D12" s="2">
        <v>38</v>
      </c>
      <c r="E12" s="4">
        <v>3</v>
      </c>
      <c r="F12" s="1" t="s">
        <v>542</v>
      </c>
      <c r="H12" s="8"/>
    </row>
    <row r="13" spans="2:8" x14ac:dyDescent="0.3">
      <c r="B13" s="3" t="s">
        <v>526</v>
      </c>
      <c r="C13" s="3" t="s">
        <v>533</v>
      </c>
      <c r="D13" s="2">
        <v>109</v>
      </c>
      <c r="E13" s="4">
        <v>4</v>
      </c>
      <c r="F13" s="1" t="s">
        <v>542</v>
      </c>
      <c r="H13" s="8"/>
    </row>
    <row r="14" spans="2:8" x14ac:dyDescent="0.3">
      <c r="B14" s="3" t="s">
        <v>526</v>
      </c>
      <c r="C14" s="3" t="s">
        <v>544</v>
      </c>
      <c r="D14" s="2">
        <v>5</v>
      </c>
      <c r="E14" s="4">
        <v>1</v>
      </c>
      <c r="F14" s="1" t="s">
        <v>542</v>
      </c>
      <c r="H14" s="8"/>
    </row>
    <row r="15" spans="2:8" x14ac:dyDescent="0.3">
      <c r="B15" s="3" t="s">
        <v>526</v>
      </c>
      <c r="C15" s="3" t="s">
        <v>534</v>
      </c>
      <c r="D15" s="2">
        <v>50</v>
      </c>
      <c r="E15" s="4">
        <v>2</v>
      </c>
      <c r="F15" s="1" t="s">
        <v>542</v>
      </c>
      <c r="H15" s="8"/>
    </row>
    <row r="16" spans="2:8" ht="19.5" thickBot="1" x14ac:dyDescent="0.35">
      <c r="B16" s="15" t="s">
        <v>526</v>
      </c>
      <c r="C16" s="15" t="s">
        <v>530</v>
      </c>
      <c r="D16" s="16">
        <v>14</v>
      </c>
      <c r="E16" s="17">
        <v>1</v>
      </c>
      <c r="F16" s="18" t="s">
        <v>542</v>
      </c>
      <c r="H16" s="8"/>
    </row>
    <row r="17" spans="2:8" ht="5.0999999999999996" customHeight="1" x14ac:dyDescent="0.3">
      <c r="D17" s="2"/>
      <c r="E17" s="4"/>
      <c r="F17" s="19"/>
      <c r="H17" s="8"/>
    </row>
    <row r="18" spans="2:8" x14ac:dyDescent="0.3">
      <c r="B18" s="3" t="s">
        <v>535</v>
      </c>
      <c r="C18" s="3" t="s">
        <v>528</v>
      </c>
      <c r="D18" s="2">
        <f>+Table3512[[#Totals],[TOPICS]]</f>
        <v>78</v>
      </c>
      <c r="E18" s="4">
        <v>3</v>
      </c>
      <c r="F18" s="1" t="s">
        <v>542</v>
      </c>
      <c r="H18" s="8"/>
    </row>
    <row r="19" spans="2:8" x14ac:dyDescent="0.3">
      <c r="B19" s="3" t="s">
        <v>535</v>
      </c>
      <c r="C19" s="3" t="s">
        <v>533</v>
      </c>
      <c r="D19" s="2">
        <f>+Table356[[#Totals],[TOPICS]]</f>
        <v>121</v>
      </c>
      <c r="E19" s="4">
        <v>7</v>
      </c>
      <c r="F19" s="1" t="s">
        <v>542</v>
      </c>
      <c r="H19" s="8"/>
    </row>
    <row r="20" spans="2:8" x14ac:dyDescent="0.3">
      <c r="B20" s="3" t="s">
        <v>535</v>
      </c>
      <c r="C20" s="3" t="s">
        <v>544</v>
      </c>
      <c r="D20" s="2">
        <f>+Table3[[#Totals],[TOPICS]]</f>
        <v>117</v>
      </c>
      <c r="E20" s="4">
        <v>11</v>
      </c>
      <c r="F20" s="1" t="s">
        <v>542</v>
      </c>
      <c r="H20" s="8"/>
    </row>
    <row r="21" spans="2:8" x14ac:dyDescent="0.3">
      <c r="B21" s="3" t="s">
        <v>535</v>
      </c>
      <c r="C21" s="3" t="s">
        <v>536</v>
      </c>
      <c r="D21" s="2">
        <f>+Table357[[#Totals],[TOPICS]]</f>
        <v>49</v>
      </c>
      <c r="E21" s="4">
        <v>3</v>
      </c>
      <c r="F21" s="1" t="s">
        <v>542</v>
      </c>
      <c r="H21" s="8"/>
    </row>
    <row r="22" spans="2:8" x14ac:dyDescent="0.3">
      <c r="B22" s="3" t="s">
        <v>535</v>
      </c>
      <c r="C22" s="3" t="s">
        <v>537</v>
      </c>
      <c r="D22" s="2">
        <f>+Table3578[[#Totals],[TOPICS]]</f>
        <v>33</v>
      </c>
      <c r="E22" s="4">
        <v>3</v>
      </c>
      <c r="F22" s="1" t="s">
        <v>542</v>
      </c>
      <c r="H22" s="8"/>
    </row>
    <row r="23" spans="2:8" x14ac:dyDescent="0.3">
      <c r="B23" s="3" t="s">
        <v>535</v>
      </c>
      <c r="C23" s="3" t="s">
        <v>1055</v>
      </c>
      <c r="D23" s="2">
        <f>+Table359[[#Totals],[TOPICS]]</f>
        <v>36</v>
      </c>
      <c r="E23" s="4">
        <v>3</v>
      </c>
      <c r="F23" s="1" t="s">
        <v>542</v>
      </c>
      <c r="H23" s="8"/>
    </row>
    <row r="24" spans="2:8" x14ac:dyDescent="0.3">
      <c r="B24" s="3" t="s">
        <v>535</v>
      </c>
      <c r="C24" s="3" t="s">
        <v>530</v>
      </c>
      <c r="D24" s="2">
        <f>+Table35910[[#Totals],[TOPICS]]</f>
        <v>19</v>
      </c>
      <c r="E24" s="4">
        <v>1</v>
      </c>
      <c r="F24" s="1" t="s">
        <v>542</v>
      </c>
      <c r="H24" s="8"/>
    </row>
    <row r="25" spans="2:8" x14ac:dyDescent="0.3">
      <c r="B25" s="3" t="s">
        <v>535</v>
      </c>
      <c r="C25" s="3" t="s">
        <v>1077</v>
      </c>
      <c r="D25" s="2">
        <f>+Table3591024[[#Totals],[TOPICS]]</f>
        <v>85</v>
      </c>
      <c r="E25" s="4">
        <v>7</v>
      </c>
      <c r="F25" s="1" t="s">
        <v>542</v>
      </c>
      <c r="H25" s="8"/>
    </row>
    <row r="26" spans="2:8" ht="19.5" thickBot="1" x14ac:dyDescent="0.35">
      <c r="B26" s="15" t="s">
        <v>535</v>
      </c>
      <c r="C26" s="15" t="s">
        <v>765</v>
      </c>
      <c r="D26" s="16">
        <f>+Table359102021[[#Totals],[TOPICS]]</f>
        <v>31</v>
      </c>
      <c r="E26" s="17">
        <v>3</v>
      </c>
      <c r="F26" s="18" t="s">
        <v>542</v>
      </c>
      <c r="H26" s="8"/>
    </row>
    <row r="27" spans="2:8" ht="5.0999999999999996" customHeight="1" x14ac:dyDescent="0.3">
      <c r="D27" s="2"/>
      <c r="E27" s="4"/>
      <c r="F27" s="19"/>
      <c r="H27" s="8"/>
    </row>
    <row r="28" spans="2:8" x14ac:dyDescent="0.3">
      <c r="B28" s="3" t="s">
        <v>1305</v>
      </c>
      <c r="C28" s="3" t="s">
        <v>1304</v>
      </c>
      <c r="D28" s="2">
        <f>+Table122[[#Totals],[TOPICS]]</f>
        <v>140</v>
      </c>
      <c r="E28" s="4">
        <v>7</v>
      </c>
      <c r="F28" s="19" t="s">
        <v>542</v>
      </c>
      <c r="H28" s="8"/>
    </row>
    <row r="29" spans="2:8" x14ac:dyDescent="0.3">
      <c r="B29" s="3" t="s">
        <v>1305</v>
      </c>
      <c r="C29" s="3" t="s">
        <v>538</v>
      </c>
      <c r="D29" s="2">
        <f>+Table3591020[[#Totals],[TOPICS]]</f>
        <v>131</v>
      </c>
      <c r="E29" s="4">
        <v>6</v>
      </c>
      <c r="F29" s="19" t="s">
        <v>542</v>
      </c>
    </row>
    <row r="30" spans="2:8" x14ac:dyDescent="0.3">
      <c r="B30" s="3" t="s">
        <v>2</v>
      </c>
      <c r="D30" s="7">
        <f>SUBTOTAL(109,Table11519[TUTORIALS])</f>
        <v>1112</v>
      </c>
      <c r="E30" s="9">
        <f>SUBTOTAL(109,Table11519[LENGTH (HRS)])</f>
        <v>72</v>
      </c>
    </row>
  </sheetData>
  <hyperlinks>
    <hyperlink ref="F6" location="'BEG - INTRO'!A1" display="GO TO TAB" xr:uid="{00000000-0004-0000-0000-000000000000}"/>
    <hyperlink ref="F7" location="'BEG - FORMULAS'!A1" display="GO TO TAB" xr:uid="{00000000-0004-0000-0000-000001000000}"/>
    <hyperlink ref="F8" location="'BEG - FORMATTING'!A1" display="GO TO TAB" xr:uid="{00000000-0004-0000-0000-000002000000}"/>
    <hyperlink ref="F9" location="'BEG - CHARTS'!A1" display="GO TO TAB" xr:uid="{00000000-0004-0000-0000-000003000000}"/>
    <hyperlink ref="F28" location="'OTHER - MS OFFICE'!A1" display="GO TO TAB" xr:uid="{00000000-0004-0000-0000-000004000000}"/>
    <hyperlink ref="F12" location="'INT - FORMULAS'!A1" display="GO TO TAB" xr:uid="{00000000-0004-0000-0000-000005000000}"/>
    <hyperlink ref="F13" location="'INT - PIVOT TABLES'!A1" display="GO TO TAB" xr:uid="{00000000-0004-0000-0000-000006000000}"/>
    <hyperlink ref="F14" location="'INT - VBA'!A1" display="GO TO TAB" xr:uid="{00000000-0004-0000-0000-000007000000}"/>
    <hyperlink ref="F15" location="'INT - ANALYSIS'!A1" display="GO TO TAB" xr:uid="{00000000-0004-0000-0000-000008000000}"/>
    <hyperlink ref="F16" location="'INT - CHARTS'!A1" display="GO TO TAB" xr:uid="{00000000-0004-0000-0000-000009000000}"/>
    <hyperlink ref="F18" location="'ADV - FORMULAS'!A1" display="GO TO TAB" xr:uid="{00000000-0004-0000-0000-00000A000000}"/>
    <hyperlink ref="F19" location="'ADV - PIVOT TABLES'!A1" display="GO TO TAB" xr:uid="{00000000-0004-0000-0000-00000B000000}"/>
    <hyperlink ref="F20" location="'ADV - VBA'!A1" display="GO TO TAB" xr:uid="{00000000-0004-0000-0000-00000C000000}"/>
    <hyperlink ref="F21" location="'ADV - POWER QUERY'!A1" display="GO TO TAB" xr:uid="{00000000-0004-0000-0000-00000D000000}"/>
    <hyperlink ref="F22" location="'ADV - POWER PIVOT'!A1" display="GO TO TAB" xr:uid="{00000000-0004-0000-0000-00000E000000}"/>
    <hyperlink ref="F23" location="'ADV - FINANCIAL MODELING'!A1" display="GO TO TAB" xr:uid="{00000000-0004-0000-0000-00000F000000}"/>
    <hyperlink ref="F24" location="'ADV - CHARTS'!A1" display="GO TO TAB" xr:uid="{00000000-0004-0000-0000-000010000000}"/>
    <hyperlink ref="F29" location="'OTHER - ACCESS'!A1" display="GO TO TAB" xr:uid="{00000000-0004-0000-0000-000011000000}"/>
    <hyperlink ref="F26" location="'ADV - POWER BI'!A1" display="GO TO TAB" xr:uid="{F855CA1F-199A-4FBD-94A1-869557ECEC1B}"/>
    <hyperlink ref="F10" location="'BEG - PRINTING'!A1" display="GO TO TAB" xr:uid="{F2BCC277-5F04-4765-8484-2A2996A486DE}"/>
    <hyperlink ref="F25" location="'ADV - DASHBOARDS'!A1" display="GO TO TAB" xr:uid="{2F10CA66-EAF4-4371-85E2-2C0AC235C71B}"/>
  </hyperlinks>
  <pageMargins left="0.7" right="0.7" top="0.75" bottom="0.75" header="0.3" footer="0.3"/>
  <pageSetup paperSize="9" orientation="portrait" horizontalDpi="200" verticalDpi="2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808080"/>
  </sheetPr>
  <dimension ref="B1:C65"/>
  <sheetViews>
    <sheetView showGridLines="0" workbookViewId="0">
      <selection activeCell="C1" sqref="C1"/>
    </sheetView>
  </sheetViews>
  <sheetFormatPr defaultRowHeight="18.75" x14ac:dyDescent="0.3"/>
  <cols>
    <col min="1" max="1" width="9.140625" style="3"/>
    <col min="2" max="2" width="49.5703125" style="3" customWidth="1"/>
    <col min="3" max="3" width="61.140625" style="3" customWidth="1"/>
    <col min="4" max="16384" width="9.140625" style="3"/>
  </cols>
  <sheetData>
    <row r="1" spans="2:3" x14ac:dyDescent="0.3">
      <c r="B1" s="6" t="s">
        <v>148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149</v>
      </c>
      <c r="C3" s="3" t="s">
        <v>150</v>
      </c>
    </row>
    <row r="4" spans="2:3" x14ac:dyDescent="0.3">
      <c r="B4" s="3" t="s">
        <v>149</v>
      </c>
      <c r="C4" s="3" t="s">
        <v>151</v>
      </c>
    </row>
    <row r="5" spans="2:3" x14ac:dyDescent="0.3">
      <c r="B5" s="3" t="s">
        <v>149</v>
      </c>
      <c r="C5" s="3" t="s">
        <v>152</v>
      </c>
    </row>
    <row r="6" spans="2:3" x14ac:dyDescent="0.3">
      <c r="B6" s="3" t="s">
        <v>149</v>
      </c>
      <c r="C6" s="3" t="s">
        <v>153</v>
      </c>
    </row>
    <row r="7" spans="2:3" x14ac:dyDescent="0.3">
      <c r="B7" s="3" t="s">
        <v>149</v>
      </c>
      <c r="C7" s="3" t="s">
        <v>154</v>
      </c>
    </row>
    <row r="8" spans="2:3" x14ac:dyDescent="0.3">
      <c r="B8" s="3" t="s">
        <v>149</v>
      </c>
      <c r="C8" s="3" t="s">
        <v>155</v>
      </c>
    </row>
    <row r="10" spans="2:3" x14ac:dyDescent="0.3">
      <c r="B10" s="3" t="s">
        <v>103</v>
      </c>
      <c r="C10" s="3" t="s">
        <v>103</v>
      </c>
    </row>
    <row r="11" spans="2:3" x14ac:dyDescent="0.3">
      <c r="B11" s="3" t="s">
        <v>103</v>
      </c>
      <c r="C11" s="3" t="s">
        <v>156</v>
      </c>
    </row>
    <row r="12" spans="2:3" x14ac:dyDescent="0.3">
      <c r="B12" s="3" t="s">
        <v>103</v>
      </c>
      <c r="C12" s="3" t="s">
        <v>157</v>
      </c>
    </row>
    <row r="14" spans="2:3" x14ac:dyDescent="0.3">
      <c r="B14" s="3" t="s">
        <v>158</v>
      </c>
      <c r="C14" s="3" t="s">
        <v>159</v>
      </c>
    </row>
    <row r="15" spans="2:3" x14ac:dyDescent="0.3">
      <c r="B15" s="3" t="s">
        <v>158</v>
      </c>
      <c r="C15" s="3" t="s">
        <v>160</v>
      </c>
    </row>
    <row r="16" spans="2:3" x14ac:dyDescent="0.3">
      <c r="B16" s="3" t="s">
        <v>158</v>
      </c>
      <c r="C16" s="3" t="s">
        <v>161</v>
      </c>
    </row>
    <row r="17" spans="2:3" x14ac:dyDescent="0.3">
      <c r="B17" s="3" t="s">
        <v>158</v>
      </c>
      <c r="C17" s="3" t="s">
        <v>162</v>
      </c>
    </row>
    <row r="19" spans="2:3" x14ac:dyDescent="0.3">
      <c r="B19" s="3" t="s">
        <v>163</v>
      </c>
      <c r="C19" s="3" t="s">
        <v>164</v>
      </c>
    </row>
    <row r="20" spans="2:3" x14ac:dyDescent="0.3">
      <c r="B20" s="3" t="s">
        <v>163</v>
      </c>
      <c r="C20" s="3" t="s">
        <v>165</v>
      </c>
    </row>
    <row r="21" spans="2:3" x14ac:dyDescent="0.3">
      <c r="B21" s="3" t="s">
        <v>163</v>
      </c>
      <c r="C21" s="3" t="s">
        <v>166</v>
      </c>
    </row>
    <row r="23" spans="2:3" x14ac:dyDescent="0.3">
      <c r="B23" s="3" t="s">
        <v>167</v>
      </c>
      <c r="C23" s="3" t="s">
        <v>168</v>
      </c>
    </row>
    <row r="24" spans="2:3" x14ac:dyDescent="0.3">
      <c r="B24" s="3" t="s">
        <v>167</v>
      </c>
      <c r="C24" s="3" t="s">
        <v>169</v>
      </c>
    </row>
    <row r="25" spans="2:3" x14ac:dyDescent="0.3">
      <c r="B25" s="3" t="s">
        <v>167</v>
      </c>
      <c r="C25" s="3" t="s">
        <v>170</v>
      </c>
    </row>
    <row r="26" spans="2:3" x14ac:dyDescent="0.3">
      <c r="B26" s="3" t="s">
        <v>167</v>
      </c>
      <c r="C26" s="3" t="s">
        <v>171</v>
      </c>
    </row>
    <row r="27" spans="2:3" x14ac:dyDescent="0.3">
      <c r="B27" s="3" t="s">
        <v>167</v>
      </c>
      <c r="C27" s="3" t="s">
        <v>172</v>
      </c>
    </row>
    <row r="29" spans="2:3" x14ac:dyDescent="0.3">
      <c r="B29" s="3" t="s">
        <v>173</v>
      </c>
      <c r="C29" s="3" t="s">
        <v>174</v>
      </c>
    </row>
    <row r="30" spans="2:3" x14ac:dyDescent="0.3">
      <c r="B30" s="3" t="s">
        <v>173</v>
      </c>
      <c r="C30" s="3" t="s">
        <v>175</v>
      </c>
    </row>
    <row r="31" spans="2:3" x14ac:dyDescent="0.3">
      <c r="B31" s="3" t="s">
        <v>173</v>
      </c>
      <c r="C31" s="3" t="s">
        <v>176</v>
      </c>
    </row>
    <row r="32" spans="2:3" x14ac:dyDescent="0.3">
      <c r="B32" s="3" t="s">
        <v>173</v>
      </c>
      <c r="C32" s="3" t="s">
        <v>177</v>
      </c>
    </row>
    <row r="34" spans="2:3" x14ac:dyDescent="0.3">
      <c r="B34" s="3" t="s">
        <v>178</v>
      </c>
      <c r="C34" s="3" t="s">
        <v>179</v>
      </c>
    </row>
    <row r="35" spans="2:3" x14ac:dyDescent="0.3">
      <c r="B35" s="3" t="s">
        <v>178</v>
      </c>
      <c r="C35" s="3" t="s">
        <v>180</v>
      </c>
    </row>
    <row r="36" spans="2:3" x14ac:dyDescent="0.3">
      <c r="B36" s="3" t="s">
        <v>178</v>
      </c>
      <c r="C36" s="3" t="s">
        <v>181</v>
      </c>
    </row>
    <row r="37" spans="2:3" x14ac:dyDescent="0.3">
      <c r="B37" s="3" t="s">
        <v>178</v>
      </c>
      <c r="C37" s="3" t="s">
        <v>182</v>
      </c>
    </row>
    <row r="39" spans="2:3" x14ac:dyDescent="0.3">
      <c r="B39" s="3" t="s">
        <v>183</v>
      </c>
      <c r="C39" s="3" t="s">
        <v>183</v>
      </c>
    </row>
    <row r="41" spans="2:3" x14ac:dyDescent="0.3">
      <c r="B41" s="3" t="s">
        <v>49</v>
      </c>
      <c r="C41" s="3" t="s">
        <v>184</v>
      </c>
    </row>
    <row r="42" spans="2:3" x14ac:dyDescent="0.3">
      <c r="B42" s="3" t="s">
        <v>49</v>
      </c>
      <c r="C42" s="3" t="s">
        <v>185</v>
      </c>
    </row>
    <row r="44" spans="2:3" x14ac:dyDescent="0.3">
      <c r="B44" s="3" t="s">
        <v>186</v>
      </c>
      <c r="C44" s="3" t="s">
        <v>187</v>
      </c>
    </row>
    <row r="45" spans="2:3" x14ac:dyDescent="0.3">
      <c r="B45" s="3" t="s">
        <v>186</v>
      </c>
      <c r="C45" s="3" t="s">
        <v>188</v>
      </c>
    </row>
    <row r="46" spans="2:3" x14ac:dyDescent="0.3">
      <c r="B46" s="3" t="s">
        <v>186</v>
      </c>
      <c r="C46" s="3" t="s">
        <v>189</v>
      </c>
    </row>
    <row r="47" spans="2:3" x14ac:dyDescent="0.3">
      <c r="B47" s="3" t="s">
        <v>186</v>
      </c>
      <c r="C47" s="3" t="s">
        <v>190</v>
      </c>
    </row>
    <row r="48" spans="2:3" x14ac:dyDescent="0.3">
      <c r="B48" s="3" t="s">
        <v>186</v>
      </c>
      <c r="C48" s="3" t="s">
        <v>191</v>
      </c>
    </row>
    <row r="49" spans="2:3" x14ac:dyDescent="0.3">
      <c r="B49" s="3" t="s">
        <v>186</v>
      </c>
      <c r="C49" s="3" t="s">
        <v>192</v>
      </c>
    </row>
    <row r="50" spans="2:3" x14ac:dyDescent="0.3">
      <c r="B50" s="3" t="s">
        <v>186</v>
      </c>
      <c r="C50" s="3" t="s">
        <v>193</v>
      </c>
    </row>
    <row r="51" spans="2:3" x14ac:dyDescent="0.3">
      <c r="B51" s="3" t="s">
        <v>186</v>
      </c>
      <c r="C51" s="3" t="s">
        <v>194</v>
      </c>
    </row>
    <row r="52" spans="2:3" x14ac:dyDescent="0.3">
      <c r="B52" s="3" t="s">
        <v>186</v>
      </c>
      <c r="C52" s="3" t="s">
        <v>195</v>
      </c>
    </row>
    <row r="53" spans="2:3" x14ac:dyDescent="0.3">
      <c r="B53" s="3" t="s">
        <v>186</v>
      </c>
      <c r="C53" s="3" t="s">
        <v>196</v>
      </c>
    </row>
    <row r="54" spans="2:3" x14ac:dyDescent="0.3">
      <c r="B54" s="3" t="s">
        <v>186</v>
      </c>
      <c r="C54" s="3" t="s">
        <v>197</v>
      </c>
    </row>
    <row r="55" spans="2:3" x14ac:dyDescent="0.3">
      <c r="B55" s="3" t="s">
        <v>186</v>
      </c>
      <c r="C55" s="3" t="s">
        <v>198</v>
      </c>
    </row>
    <row r="57" spans="2:3" x14ac:dyDescent="0.3">
      <c r="B57" s="3" t="s">
        <v>199</v>
      </c>
      <c r="C57" s="3" t="s">
        <v>200</v>
      </c>
    </row>
    <row r="58" spans="2:3" x14ac:dyDescent="0.3">
      <c r="B58" s="3" t="s">
        <v>199</v>
      </c>
      <c r="C58" s="3" t="s">
        <v>201</v>
      </c>
    </row>
    <row r="60" spans="2:3" x14ac:dyDescent="0.3">
      <c r="B60" s="3" t="s">
        <v>1056</v>
      </c>
      <c r="C60" s="3" t="s">
        <v>484</v>
      </c>
    </row>
    <row r="61" spans="2:3" x14ac:dyDescent="0.3">
      <c r="B61" s="3" t="s">
        <v>1056</v>
      </c>
      <c r="C61" s="3" t="s">
        <v>485</v>
      </c>
    </row>
    <row r="62" spans="2:3" x14ac:dyDescent="0.3">
      <c r="B62" s="3" t="s">
        <v>1056</v>
      </c>
      <c r="C62" s="3" t="s">
        <v>486</v>
      </c>
    </row>
    <row r="63" spans="2:3" x14ac:dyDescent="0.3">
      <c r="B63" s="3" t="s">
        <v>1056</v>
      </c>
      <c r="C63" s="3" t="s">
        <v>487</v>
      </c>
    </row>
    <row r="65" spans="2:3" x14ac:dyDescent="0.3">
      <c r="B65" s="3" t="s">
        <v>2</v>
      </c>
      <c r="C65" s="3">
        <f>SUBTOTAL(103,Table2[TOPICS])</f>
        <v>50</v>
      </c>
    </row>
  </sheetData>
  <hyperlinks>
    <hyperlink ref="C1" location="'COURSE OUTLINE'!A1" display="GO BACK TO COURSE OUTLINE" xr:uid="{00000000-0004-0000-0900-000000000000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08080"/>
  </sheetPr>
  <dimension ref="B1:C28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9.5703125" style="3" customWidth="1"/>
    <col min="3" max="3" width="68.5703125" style="3" customWidth="1"/>
    <col min="4" max="16384" width="9.140625" style="3"/>
  </cols>
  <sheetData>
    <row r="1" spans="2:3" x14ac:dyDescent="0.3">
      <c r="B1" s="6" t="s">
        <v>509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ht="23.25" customHeight="1" x14ac:dyDescent="0.3">
      <c r="B4" s="5" t="s">
        <v>488</v>
      </c>
      <c r="C4" s="5" t="s">
        <v>489</v>
      </c>
    </row>
    <row r="5" spans="2:3" x14ac:dyDescent="0.3">
      <c r="B5" s="5"/>
      <c r="C5" s="5"/>
    </row>
    <row r="6" spans="2:3" x14ac:dyDescent="0.3">
      <c r="B6" s="5" t="s">
        <v>490</v>
      </c>
      <c r="C6" s="5" t="s">
        <v>491</v>
      </c>
    </row>
    <row r="7" spans="2:3" x14ac:dyDescent="0.3">
      <c r="B7" s="5" t="s">
        <v>490</v>
      </c>
      <c r="C7" s="5" t="s">
        <v>492</v>
      </c>
    </row>
    <row r="8" spans="2:3" x14ac:dyDescent="0.3">
      <c r="B8" s="5"/>
      <c r="C8" s="5"/>
    </row>
    <row r="9" spans="2:3" x14ac:dyDescent="0.3">
      <c r="B9" s="5" t="s">
        <v>494</v>
      </c>
      <c r="C9" s="5" t="s">
        <v>495</v>
      </c>
    </row>
    <row r="10" spans="2:3" x14ac:dyDescent="0.3">
      <c r="B10" s="5" t="s">
        <v>494</v>
      </c>
      <c r="C10" s="5" t="s">
        <v>497</v>
      </c>
    </row>
    <row r="11" spans="2:3" x14ac:dyDescent="0.3">
      <c r="B11" s="5" t="s">
        <v>494</v>
      </c>
      <c r="C11" s="5" t="s">
        <v>498</v>
      </c>
    </row>
    <row r="12" spans="2:3" x14ac:dyDescent="0.3">
      <c r="B12" s="5"/>
      <c r="C12" s="5"/>
    </row>
    <row r="13" spans="2:3" x14ac:dyDescent="0.3">
      <c r="B13" s="5" t="s">
        <v>499</v>
      </c>
      <c r="C13" s="5" t="s">
        <v>500</v>
      </c>
    </row>
    <row r="14" spans="2:3" x14ac:dyDescent="0.3">
      <c r="B14" s="5"/>
      <c r="C14" s="5"/>
    </row>
    <row r="15" spans="2:3" x14ac:dyDescent="0.3">
      <c r="B15" s="5" t="s">
        <v>501</v>
      </c>
      <c r="C15" s="5" t="s">
        <v>502</v>
      </c>
    </row>
    <row r="16" spans="2:3" x14ac:dyDescent="0.3">
      <c r="B16" s="5"/>
      <c r="C16" s="5"/>
    </row>
    <row r="17" spans="2:3" x14ac:dyDescent="0.3">
      <c r="B17" s="5" t="s">
        <v>503</v>
      </c>
      <c r="C17" s="5" t="s">
        <v>504</v>
      </c>
    </row>
    <row r="18" spans="2:3" x14ac:dyDescent="0.3">
      <c r="B18" s="5" t="s">
        <v>503</v>
      </c>
      <c r="C18" s="5" t="s">
        <v>493</v>
      </c>
    </row>
    <row r="19" spans="2:3" x14ac:dyDescent="0.3">
      <c r="B19" s="5"/>
      <c r="C19" s="5"/>
    </row>
    <row r="20" spans="2:3" x14ac:dyDescent="0.3">
      <c r="B20" s="5" t="s">
        <v>508</v>
      </c>
      <c r="C20" s="5" t="s">
        <v>496</v>
      </c>
    </row>
    <row r="21" spans="2:3" x14ac:dyDescent="0.3">
      <c r="B21" s="5"/>
      <c r="C21" s="5"/>
    </row>
    <row r="22" spans="2:3" x14ac:dyDescent="0.3">
      <c r="B22" s="5" t="s">
        <v>202</v>
      </c>
      <c r="C22" s="5" t="s">
        <v>505</v>
      </c>
    </row>
    <row r="23" spans="2:3" x14ac:dyDescent="0.3">
      <c r="B23" s="5"/>
      <c r="C23" s="5"/>
    </row>
    <row r="24" spans="2:3" x14ac:dyDescent="0.3">
      <c r="B24" s="5" t="s">
        <v>203</v>
      </c>
      <c r="C24" s="5" t="s">
        <v>506</v>
      </c>
    </row>
    <row r="25" spans="2:3" x14ac:dyDescent="0.3">
      <c r="B25" s="5" t="s">
        <v>203</v>
      </c>
      <c r="C25" s="5" t="s">
        <v>507</v>
      </c>
    </row>
    <row r="28" spans="2:3" x14ac:dyDescent="0.3">
      <c r="B28" s="3" t="s">
        <v>2</v>
      </c>
      <c r="C28" s="3">
        <f>SUBTOTAL(103,Table25[TOPICS])</f>
        <v>14</v>
      </c>
    </row>
  </sheetData>
  <hyperlinks>
    <hyperlink ref="C1" location="'COURSE OUTLINE'!A1" display="GO BACK TO COURSE OUTLINE" xr:uid="{00000000-0004-0000-0A00-000000000000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7"/>
  </sheetPr>
  <dimension ref="B1:C94"/>
  <sheetViews>
    <sheetView showGridLines="0" topLeftCell="A85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80.42578125" style="3" customWidth="1"/>
    <col min="3" max="3" width="98" style="3" bestFit="1" customWidth="1"/>
    <col min="4" max="16384" width="9.28515625" style="3"/>
  </cols>
  <sheetData>
    <row r="1" spans="2:3" x14ac:dyDescent="0.3">
      <c r="B1" s="6" t="s">
        <v>204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205</v>
      </c>
      <c r="C4" s="3" t="s">
        <v>7</v>
      </c>
    </row>
    <row r="5" spans="2:3" x14ac:dyDescent="0.3">
      <c r="B5" s="3" t="s">
        <v>205</v>
      </c>
      <c r="C5" s="3" t="s">
        <v>206</v>
      </c>
    </row>
    <row r="6" spans="2:3" x14ac:dyDescent="0.3">
      <c r="B6" s="3" t="s">
        <v>205</v>
      </c>
      <c r="C6" s="3" t="s">
        <v>207</v>
      </c>
    </row>
    <row r="7" spans="2:3" x14ac:dyDescent="0.3">
      <c r="B7" s="3" t="s">
        <v>205</v>
      </c>
      <c r="C7" s="3" t="s">
        <v>208</v>
      </c>
    </row>
    <row r="8" spans="2:3" x14ac:dyDescent="0.3">
      <c r="B8" s="3" t="s">
        <v>205</v>
      </c>
      <c r="C8" s="3" t="s">
        <v>209</v>
      </c>
    </row>
    <row r="9" spans="2:3" x14ac:dyDescent="0.3">
      <c r="B9" s="3" t="s">
        <v>205</v>
      </c>
      <c r="C9" s="3" t="s">
        <v>210</v>
      </c>
    </row>
    <row r="10" spans="2:3" x14ac:dyDescent="0.3">
      <c r="B10" s="3" t="s">
        <v>205</v>
      </c>
      <c r="C10" s="3" t="s">
        <v>211</v>
      </c>
    </row>
    <row r="12" spans="2:3" x14ac:dyDescent="0.3">
      <c r="B12" s="3" t="s">
        <v>212</v>
      </c>
      <c r="C12" s="3" t="s">
        <v>7</v>
      </c>
    </row>
    <row r="13" spans="2:3" x14ac:dyDescent="0.3">
      <c r="B13" s="3" t="s">
        <v>212</v>
      </c>
      <c r="C13" s="3" t="s">
        <v>213</v>
      </c>
    </row>
    <row r="14" spans="2:3" x14ac:dyDescent="0.3">
      <c r="B14" s="3" t="s">
        <v>212</v>
      </c>
      <c r="C14" s="3" t="s">
        <v>214</v>
      </c>
    </row>
    <row r="15" spans="2:3" x14ac:dyDescent="0.3">
      <c r="B15" s="3" t="s">
        <v>212</v>
      </c>
      <c r="C15" s="3" t="s">
        <v>215</v>
      </c>
    </row>
    <row r="17" spans="2:3" x14ac:dyDescent="0.3">
      <c r="B17" s="3" t="s">
        <v>216</v>
      </c>
      <c r="C17" s="3" t="s">
        <v>7</v>
      </c>
    </row>
    <row r="18" spans="2:3" x14ac:dyDescent="0.3">
      <c r="B18" s="3" t="s">
        <v>216</v>
      </c>
      <c r="C18" s="3" t="s">
        <v>217</v>
      </c>
    </row>
    <row r="19" spans="2:3" x14ac:dyDescent="0.3">
      <c r="B19" s="3" t="s">
        <v>216</v>
      </c>
      <c r="C19" s="3" t="s">
        <v>218</v>
      </c>
    </row>
    <row r="20" spans="2:3" x14ac:dyDescent="0.3">
      <c r="B20" s="3" t="s">
        <v>216</v>
      </c>
      <c r="C20" s="3" t="s">
        <v>219</v>
      </c>
    </row>
    <row r="21" spans="2:3" x14ac:dyDescent="0.3">
      <c r="B21" s="3" t="s">
        <v>216</v>
      </c>
      <c r="C21" s="3" t="s">
        <v>220</v>
      </c>
    </row>
    <row r="23" spans="2:3" x14ac:dyDescent="0.3">
      <c r="B23" s="3" t="s">
        <v>221</v>
      </c>
      <c r="C23" s="3" t="s">
        <v>7</v>
      </c>
    </row>
    <row r="24" spans="2:3" x14ac:dyDescent="0.3">
      <c r="B24" s="3" t="s">
        <v>221</v>
      </c>
      <c r="C24" s="3" t="s">
        <v>222</v>
      </c>
    </row>
    <row r="25" spans="2:3" x14ac:dyDescent="0.3">
      <c r="B25" s="3" t="s">
        <v>221</v>
      </c>
      <c r="C25" s="3" t="s">
        <v>223</v>
      </c>
    </row>
    <row r="26" spans="2:3" x14ac:dyDescent="0.3">
      <c r="B26" s="3" t="s">
        <v>221</v>
      </c>
      <c r="C26" s="3" t="s">
        <v>224</v>
      </c>
    </row>
    <row r="28" spans="2:3" x14ac:dyDescent="0.3">
      <c r="B28" s="3" t="s">
        <v>225</v>
      </c>
      <c r="C28" s="3" t="s">
        <v>7</v>
      </c>
    </row>
    <row r="29" spans="2:3" x14ac:dyDescent="0.3">
      <c r="B29" s="3" t="s">
        <v>225</v>
      </c>
      <c r="C29" s="3" t="s">
        <v>226</v>
      </c>
    </row>
    <row r="30" spans="2:3" x14ac:dyDescent="0.3">
      <c r="B30" s="3" t="s">
        <v>225</v>
      </c>
      <c r="C30" s="3" t="s">
        <v>227</v>
      </c>
    </row>
    <row r="31" spans="2:3" x14ac:dyDescent="0.3">
      <c r="B31" s="3" t="s">
        <v>225</v>
      </c>
      <c r="C31" s="3" t="s">
        <v>228</v>
      </c>
    </row>
    <row r="32" spans="2:3" x14ac:dyDescent="0.3">
      <c r="B32" s="3" t="s">
        <v>225</v>
      </c>
      <c r="C32" s="3" t="s">
        <v>229</v>
      </c>
    </row>
    <row r="33" spans="2:3" x14ac:dyDescent="0.3">
      <c r="B33" s="3" t="s">
        <v>225</v>
      </c>
      <c r="C33" s="3" t="s">
        <v>230</v>
      </c>
    </row>
    <row r="34" spans="2:3" x14ac:dyDescent="0.3">
      <c r="B34" s="3" t="s">
        <v>225</v>
      </c>
      <c r="C34" s="3" t="s">
        <v>231</v>
      </c>
    </row>
    <row r="35" spans="2:3" x14ac:dyDescent="0.3">
      <c r="B35" s="3" t="s">
        <v>225</v>
      </c>
      <c r="C35" s="3" t="s">
        <v>232</v>
      </c>
    </row>
    <row r="36" spans="2:3" x14ac:dyDescent="0.3">
      <c r="B36" s="3" t="s">
        <v>225</v>
      </c>
      <c r="C36" s="3" t="s">
        <v>233</v>
      </c>
    </row>
    <row r="37" spans="2:3" x14ac:dyDescent="0.3">
      <c r="B37" s="3" t="s">
        <v>225</v>
      </c>
      <c r="C37" s="3" t="s">
        <v>234</v>
      </c>
    </row>
    <row r="38" spans="2:3" x14ac:dyDescent="0.3">
      <c r="B38" s="3" t="s">
        <v>225</v>
      </c>
      <c r="C38" s="3" t="s">
        <v>235</v>
      </c>
    </row>
    <row r="39" spans="2:3" x14ac:dyDescent="0.3">
      <c r="B39" s="3" t="s">
        <v>225</v>
      </c>
      <c r="C39" s="3" t="s">
        <v>236</v>
      </c>
    </row>
    <row r="40" spans="2:3" x14ac:dyDescent="0.3">
      <c r="B40" s="3" t="s">
        <v>225</v>
      </c>
      <c r="C40" s="3" t="s">
        <v>237</v>
      </c>
    </row>
    <row r="41" spans="2:3" x14ac:dyDescent="0.3">
      <c r="B41" s="3" t="s">
        <v>225</v>
      </c>
      <c r="C41" s="3" t="s">
        <v>238</v>
      </c>
    </row>
    <row r="42" spans="2:3" x14ac:dyDescent="0.3">
      <c r="B42" s="3" t="s">
        <v>225</v>
      </c>
      <c r="C42" s="3" t="s">
        <v>239</v>
      </c>
    </row>
    <row r="43" spans="2:3" x14ac:dyDescent="0.3">
      <c r="B43" s="3" t="s">
        <v>225</v>
      </c>
      <c r="C43" s="3" t="s">
        <v>240</v>
      </c>
    </row>
    <row r="44" spans="2:3" x14ac:dyDescent="0.3">
      <c r="B44" s="3" t="s">
        <v>225</v>
      </c>
      <c r="C44" s="3" t="s">
        <v>241</v>
      </c>
    </row>
    <row r="45" spans="2:3" x14ac:dyDescent="0.3">
      <c r="B45" s="3" t="s">
        <v>225</v>
      </c>
      <c r="C45" s="3" t="s">
        <v>242</v>
      </c>
    </row>
    <row r="46" spans="2:3" x14ac:dyDescent="0.3">
      <c r="B46" s="3" t="s">
        <v>225</v>
      </c>
      <c r="C46" s="3" t="s">
        <v>243</v>
      </c>
    </row>
    <row r="47" spans="2:3" x14ac:dyDescent="0.3">
      <c r="B47" s="3" t="s">
        <v>225</v>
      </c>
      <c r="C47" s="3" t="s">
        <v>244</v>
      </c>
    </row>
    <row r="49" spans="2:3" x14ac:dyDescent="0.3">
      <c r="B49" s="3" t="s">
        <v>245</v>
      </c>
      <c r="C49" s="3" t="s">
        <v>246</v>
      </c>
    </row>
    <row r="50" spans="2:3" x14ac:dyDescent="0.3">
      <c r="B50" s="3" t="s">
        <v>245</v>
      </c>
      <c r="C50" s="3" t="s">
        <v>247</v>
      </c>
    </row>
    <row r="51" spans="2:3" x14ac:dyDescent="0.3">
      <c r="B51" s="3" t="s">
        <v>245</v>
      </c>
      <c r="C51" s="3" t="s">
        <v>248</v>
      </c>
    </row>
    <row r="52" spans="2:3" x14ac:dyDescent="0.3">
      <c r="B52" s="3" t="s">
        <v>245</v>
      </c>
      <c r="C52" s="3" t="s">
        <v>249</v>
      </c>
    </row>
    <row r="53" spans="2:3" x14ac:dyDescent="0.3">
      <c r="B53" s="3" t="s">
        <v>245</v>
      </c>
      <c r="C53" s="3" t="s">
        <v>250</v>
      </c>
    </row>
    <row r="54" spans="2:3" x14ac:dyDescent="0.3">
      <c r="B54" s="3" t="s">
        <v>245</v>
      </c>
      <c r="C54" s="3" t="s">
        <v>251</v>
      </c>
    </row>
    <row r="55" spans="2:3" x14ac:dyDescent="0.3">
      <c r="B55" s="3" t="s">
        <v>245</v>
      </c>
      <c r="C55" s="3" t="s">
        <v>252</v>
      </c>
    </row>
    <row r="56" spans="2:3" x14ac:dyDescent="0.3">
      <c r="B56" s="3" t="s">
        <v>245</v>
      </c>
      <c r="C56" s="3" t="s">
        <v>253</v>
      </c>
    </row>
    <row r="57" spans="2:3" x14ac:dyDescent="0.3">
      <c r="B57" s="3" t="s">
        <v>245</v>
      </c>
      <c r="C57" s="3" t="s">
        <v>254</v>
      </c>
    </row>
    <row r="58" spans="2:3" x14ac:dyDescent="0.3">
      <c r="B58" s="3" t="s">
        <v>245</v>
      </c>
      <c r="C58" s="3" t="s">
        <v>255</v>
      </c>
    </row>
    <row r="59" spans="2:3" x14ac:dyDescent="0.3">
      <c r="B59" s="3" t="s">
        <v>245</v>
      </c>
      <c r="C59" s="3" t="s">
        <v>256</v>
      </c>
    </row>
    <row r="60" spans="2:3" x14ac:dyDescent="0.3">
      <c r="B60" s="3" t="s">
        <v>245</v>
      </c>
      <c r="C60" s="3" t="s">
        <v>257</v>
      </c>
    </row>
    <row r="61" spans="2:3" x14ac:dyDescent="0.3">
      <c r="B61" s="3" t="s">
        <v>245</v>
      </c>
      <c r="C61" s="3" t="s">
        <v>258</v>
      </c>
    </row>
    <row r="62" spans="2:3" x14ac:dyDescent="0.3">
      <c r="B62" s="3" t="s">
        <v>245</v>
      </c>
      <c r="C62" s="3" t="s">
        <v>259</v>
      </c>
    </row>
    <row r="63" spans="2:3" x14ac:dyDescent="0.3">
      <c r="B63" s="3" t="s">
        <v>245</v>
      </c>
      <c r="C63" s="3" t="s">
        <v>260</v>
      </c>
    </row>
    <row r="64" spans="2:3" x14ac:dyDescent="0.3">
      <c r="B64" s="3" t="s">
        <v>245</v>
      </c>
      <c r="C64" s="3" t="s">
        <v>261</v>
      </c>
    </row>
    <row r="65" spans="2:3" x14ac:dyDescent="0.3">
      <c r="B65" s="3" t="s">
        <v>245</v>
      </c>
      <c r="C65" s="3" t="s">
        <v>262</v>
      </c>
    </row>
    <row r="67" spans="2:3" x14ac:dyDescent="0.3">
      <c r="B67" s="3" t="s">
        <v>263</v>
      </c>
      <c r="C67" s="3" t="s">
        <v>264</v>
      </c>
    </row>
    <row r="68" spans="2:3" x14ac:dyDescent="0.3">
      <c r="B68" s="3" t="s">
        <v>263</v>
      </c>
      <c r="C68" s="3" t="s">
        <v>265</v>
      </c>
    </row>
    <row r="70" spans="2:3" x14ac:dyDescent="0.3">
      <c r="B70" s="3" t="s">
        <v>266</v>
      </c>
      <c r="C70" s="3" t="s">
        <v>267</v>
      </c>
    </row>
    <row r="72" spans="2:3" x14ac:dyDescent="0.3">
      <c r="B72" s="3" t="s">
        <v>695</v>
      </c>
      <c r="C72" s="3" t="s">
        <v>696</v>
      </c>
    </row>
    <row r="73" spans="2:3" x14ac:dyDescent="0.3">
      <c r="B73" s="3" t="s">
        <v>695</v>
      </c>
      <c r="C73" s="3" t="s">
        <v>697</v>
      </c>
    </row>
    <row r="74" spans="2:3" x14ac:dyDescent="0.3">
      <c r="B74" s="3" t="s">
        <v>695</v>
      </c>
      <c r="C74" s="3" t="s">
        <v>698</v>
      </c>
    </row>
    <row r="76" spans="2:3" x14ac:dyDescent="0.3">
      <c r="B76" s="3" t="s">
        <v>699</v>
      </c>
      <c r="C76" s="3" t="s">
        <v>700</v>
      </c>
    </row>
    <row r="78" spans="2:3" x14ac:dyDescent="0.3">
      <c r="B78" s="3" t="s">
        <v>701</v>
      </c>
      <c r="C78" s="3" t="s">
        <v>702</v>
      </c>
    </row>
    <row r="79" spans="2:3" x14ac:dyDescent="0.3">
      <c r="B79" s="3" t="s">
        <v>701</v>
      </c>
      <c r="C79" s="3" t="s">
        <v>703</v>
      </c>
    </row>
    <row r="80" spans="2:3" x14ac:dyDescent="0.3">
      <c r="B80" s="3" t="s">
        <v>701</v>
      </c>
      <c r="C80" s="3" t="s">
        <v>704</v>
      </c>
    </row>
    <row r="81" spans="2:3" x14ac:dyDescent="0.3">
      <c r="B81" s="3" t="s">
        <v>701</v>
      </c>
      <c r="C81" s="3" t="s">
        <v>705</v>
      </c>
    </row>
    <row r="82" spans="2:3" x14ac:dyDescent="0.3">
      <c r="B82" s="3" t="s">
        <v>701</v>
      </c>
      <c r="C82" s="3" t="s">
        <v>706</v>
      </c>
    </row>
    <row r="84" spans="2:3" x14ac:dyDescent="0.3">
      <c r="B84" s="3" t="s">
        <v>707</v>
      </c>
      <c r="C84" s="3" t="s">
        <v>708</v>
      </c>
    </row>
    <row r="85" spans="2:3" x14ac:dyDescent="0.3">
      <c r="B85" s="3" t="s">
        <v>707</v>
      </c>
      <c r="C85" s="3" t="s">
        <v>1235</v>
      </c>
    </row>
    <row r="86" spans="2:3" x14ac:dyDescent="0.3">
      <c r="B86" s="3" t="s">
        <v>707</v>
      </c>
      <c r="C86" s="3" t="s">
        <v>1236</v>
      </c>
    </row>
    <row r="87" spans="2:3" x14ac:dyDescent="0.3">
      <c r="B87" s="3" t="s">
        <v>707</v>
      </c>
      <c r="C87" s="3" t="s">
        <v>709</v>
      </c>
    </row>
    <row r="88" spans="2:3" x14ac:dyDescent="0.3">
      <c r="B88" s="3" t="s">
        <v>707</v>
      </c>
      <c r="C88" s="3" t="s">
        <v>710</v>
      </c>
    </row>
    <row r="89" spans="2:3" x14ac:dyDescent="0.3">
      <c r="B89" s="3" t="s">
        <v>707</v>
      </c>
      <c r="C89" s="3" t="s">
        <v>711</v>
      </c>
    </row>
    <row r="90" spans="2:3" x14ac:dyDescent="0.3">
      <c r="B90" s="3" t="s">
        <v>707</v>
      </c>
      <c r="C90" s="3" t="s">
        <v>712</v>
      </c>
    </row>
    <row r="91" spans="2:3" x14ac:dyDescent="0.3">
      <c r="B91" s="3" t="s">
        <v>707</v>
      </c>
      <c r="C91" s="3" t="s">
        <v>713</v>
      </c>
    </row>
    <row r="92" spans="2:3" x14ac:dyDescent="0.3">
      <c r="B92" s="3" t="s">
        <v>707</v>
      </c>
      <c r="C92" s="3" t="s">
        <v>1237</v>
      </c>
    </row>
    <row r="94" spans="2:3" x14ac:dyDescent="0.3">
      <c r="B94" s="3" t="s">
        <v>2</v>
      </c>
      <c r="C94" s="3">
        <f>SUBTOTAL(103,Table3512[TOPICS])</f>
        <v>78</v>
      </c>
    </row>
  </sheetData>
  <hyperlinks>
    <hyperlink ref="C1" location="'COURSE OUTLINE'!A1" display="GO BACK TO COURSE OUTLINE" xr:uid="{00000000-0004-0000-0B00-000000000000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7"/>
  </sheetPr>
  <dimension ref="B1:C143"/>
  <sheetViews>
    <sheetView showGridLines="0" topLeftCell="A142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61.28515625" style="3" customWidth="1"/>
    <col min="3" max="3" width="78.42578125" style="3" bestFit="1" customWidth="1"/>
    <col min="4" max="16384" width="9.28515625" style="3"/>
  </cols>
  <sheetData>
    <row r="1" spans="2:3" x14ac:dyDescent="0.3">
      <c r="B1" s="6" t="s">
        <v>268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269</v>
      </c>
      <c r="C4" s="3" t="s">
        <v>270</v>
      </c>
    </row>
    <row r="5" spans="2:3" x14ac:dyDescent="0.3">
      <c r="B5" s="3" t="s">
        <v>269</v>
      </c>
      <c r="C5" s="3" t="s">
        <v>271</v>
      </c>
    </row>
    <row r="6" spans="2:3" x14ac:dyDescent="0.3">
      <c r="B6" s="3" t="s">
        <v>269</v>
      </c>
      <c r="C6" s="3" t="s">
        <v>272</v>
      </c>
    </row>
    <row r="7" spans="2:3" x14ac:dyDescent="0.3">
      <c r="B7" s="3" t="s">
        <v>269</v>
      </c>
      <c r="C7" s="3" t="s">
        <v>273</v>
      </c>
    </row>
    <row r="8" spans="2:3" x14ac:dyDescent="0.3">
      <c r="B8" s="3" t="s">
        <v>269</v>
      </c>
      <c r="C8" s="3" t="s">
        <v>274</v>
      </c>
    </row>
    <row r="9" spans="2:3" x14ac:dyDescent="0.3">
      <c r="B9" s="3" t="s">
        <v>269</v>
      </c>
      <c r="C9" s="3" t="s">
        <v>275</v>
      </c>
    </row>
    <row r="10" spans="2:3" x14ac:dyDescent="0.3">
      <c r="B10" s="3" t="s">
        <v>269</v>
      </c>
      <c r="C10" s="3" t="s">
        <v>276</v>
      </c>
    </row>
    <row r="11" spans="2:3" x14ac:dyDescent="0.3">
      <c r="B11" s="3" t="s">
        <v>269</v>
      </c>
      <c r="C11" s="3" t="s">
        <v>277</v>
      </c>
    </row>
    <row r="12" spans="2:3" x14ac:dyDescent="0.3">
      <c r="B12" s="3" t="s">
        <v>269</v>
      </c>
      <c r="C12" s="3" t="s">
        <v>278</v>
      </c>
    </row>
    <row r="14" spans="2:3" x14ac:dyDescent="0.3">
      <c r="B14" s="3" t="s">
        <v>108</v>
      </c>
      <c r="C14" s="3" t="s">
        <v>279</v>
      </c>
    </row>
    <row r="15" spans="2:3" x14ac:dyDescent="0.3">
      <c r="B15" s="3" t="s">
        <v>108</v>
      </c>
      <c r="C15" s="3" t="s">
        <v>280</v>
      </c>
    </row>
    <row r="16" spans="2:3" x14ac:dyDescent="0.3">
      <c r="B16" s="3" t="s">
        <v>108</v>
      </c>
      <c r="C16" s="3" t="s">
        <v>281</v>
      </c>
    </row>
    <row r="17" spans="2:3" x14ac:dyDescent="0.3">
      <c r="B17" s="3" t="s">
        <v>108</v>
      </c>
      <c r="C17" s="3" t="s">
        <v>942</v>
      </c>
    </row>
    <row r="19" spans="2:3" x14ac:dyDescent="0.3">
      <c r="B19" s="3" t="s">
        <v>111</v>
      </c>
      <c r="C19" s="3" t="s">
        <v>943</v>
      </c>
    </row>
    <row r="20" spans="2:3" x14ac:dyDescent="0.3">
      <c r="B20" s="3" t="s">
        <v>111</v>
      </c>
      <c r="C20" s="3" t="s">
        <v>944</v>
      </c>
    </row>
    <row r="21" spans="2:3" x14ac:dyDescent="0.3">
      <c r="B21" s="3" t="s">
        <v>111</v>
      </c>
      <c r="C21" s="3" t="s">
        <v>945</v>
      </c>
    </row>
    <row r="22" spans="2:3" x14ac:dyDescent="0.3">
      <c r="B22" s="3" t="s">
        <v>111</v>
      </c>
      <c r="C22" s="3" t="s">
        <v>946</v>
      </c>
    </row>
    <row r="23" spans="2:3" x14ac:dyDescent="0.3">
      <c r="B23" s="3" t="s">
        <v>111</v>
      </c>
      <c r="C23" s="3" t="s">
        <v>947</v>
      </c>
    </row>
    <row r="24" spans="2:3" x14ac:dyDescent="0.3">
      <c r="B24" s="3" t="s">
        <v>111</v>
      </c>
      <c r="C24" s="3" t="s">
        <v>282</v>
      </c>
    </row>
    <row r="25" spans="2:3" x14ac:dyDescent="0.3">
      <c r="B25" s="3" t="s">
        <v>111</v>
      </c>
      <c r="C25" s="3" t="s">
        <v>948</v>
      </c>
    </row>
    <row r="27" spans="2:3" x14ac:dyDescent="0.3">
      <c r="B27" s="3" t="s">
        <v>114</v>
      </c>
      <c r="C27" s="3" t="s">
        <v>949</v>
      </c>
    </row>
    <row r="28" spans="2:3" x14ac:dyDescent="0.3">
      <c r="B28" s="3" t="s">
        <v>114</v>
      </c>
      <c r="C28" s="3" t="s">
        <v>950</v>
      </c>
    </row>
    <row r="29" spans="2:3" x14ac:dyDescent="0.3">
      <c r="B29" s="3" t="s">
        <v>114</v>
      </c>
      <c r="C29" s="3" t="s">
        <v>951</v>
      </c>
    </row>
    <row r="30" spans="2:3" x14ac:dyDescent="0.3">
      <c r="B30" s="3" t="s">
        <v>114</v>
      </c>
      <c r="C30" s="3" t="s">
        <v>952</v>
      </c>
    </row>
    <row r="31" spans="2:3" x14ac:dyDescent="0.3">
      <c r="B31" s="3" t="s">
        <v>114</v>
      </c>
      <c r="C31" s="3" t="s">
        <v>953</v>
      </c>
    </row>
    <row r="32" spans="2:3" x14ac:dyDescent="0.3">
      <c r="B32" s="3" t="s">
        <v>114</v>
      </c>
      <c r="C32" s="3" t="s">
        <v>954</v>
      </c>
    </row>
    <row r="33" spans="2:3" x14ac:dyDescent="0.3">
      <c r="B33" s="3" t="s">
        <v>114</v>
      </c>
      <c r="C33" s="3" t="s">
        <v>955</v>
      </c>
    </row>
    <row r="34" spans="2:3" x14ac:dyDescent="0.3">
      <c r="B34" s="3" t="s">
        <v>114</v>
      </c>
      <c r="C34" s="3" t="s">
        <v>956</v>
      </c>
    </row>
    <row r="35" spans="2:3" x14ac:dyDescent="0.3">
      <c r="B35" s="3" t="s">
        <v>114</v>
      </c>
      <c r="C35" s="3" t="s">
        <v>957</v>
      </c>
    </row>
    <row r="36" spans="2:3" x14ac:dyDescent="0.3">
      <c r="B36" s="3" t="s">
        <v>114</v>
      </c>
      <c r="C36" s="3" t="s">
        <v>958</v>
      </c>
    </row>
    <row r="37" spans="2:3" x14ac:dyDescent="0.3">
      <c r="B37" s="3" t="s">
        <v>114</v>
      </c>
      <c r="C37" s="3" t="s">
        <v>959</v>
      </c>
    </row>
    <row r="39" spans="2:3" x14ac:dyDescent="0.3">
      <c r="B39" s="3" t="s">
        <v>118</v>
      </c>
      <c r="C39" s="3" t="s">
        <v>960</v>
      </c>
    </row>
    <row r="40" spans="2:3" x14ac:dyDescent="0.3">
      <c r="B40" s="3" t="s">
        <v>118</v>
      </c>
      <c r="C40" s="3" t="s">
        <v>961</v>
      </c>
    </row>
    <row r="41" spans="2:3" x14ac:dyDescent="0.3">
      <c r="B41" s="3" t="s">
        <v>118</v>
      </c>
      <c r="C41" s="3" t="s">
        <v>962</v>
      </c>
    </row>
    <row r="42" spans="2:3" x14ac:dyDescent="0.3">
      <c r="B42" s="3" t="s">
        <v>118</v>
      </c>
      <c r="C42" s="3" t="s">
        <v>963</v>
      </c>
    </row>
    <row r="43" spans="2:3" x14ac:dyDescent="0.3">
      <c r="B43" s="3" t="s">
        <v>118</v>
      </c>
      <c r="C43" s="3" t="s">
        <v>964</v>
      </c>
    </row>
    <row r="45" spans="2:3" x14ac:dyDescent="0.3">
      <c r="B45" s="3" t="s">
        <v>283</v>
      </c>
      <c r="C45" s="3" t="s">
        <v>965</v>
      </c>
    </row>
    <row r="46" spans="2:3" x14ac:dyDescent="0.3">
      <c r="B46" s="3" t="s">
        <v>283</v>
      </c>
      <c r="C46" s="3" t="s">
        <v>966</v>
      </c>
    </row>
    <row r="47" spans="2:3" x14ac:dyDescent="0.3">
      <c r="B47" s="3" t="s">
        <v>283</v>
      </c>
      <c r="C47" s="3" t="s">
        <v>967</v>
      </c>
    </row>
    <row r="48" spans="2:3" x14ac:dyDescent="0.3">
      <c r="B48" s="3" t="s">
        <v>283</v>
      </c>
      <c r="C48" s="3" t="s">
        <v>968</v>
      </c>
    </row>
    <row r="49" spans="2:3" x14ac:dyDescent="0.3">
      <c r="B49" s="3" t="s">
        <v>283</v>
      </c>
      <c r="C49" s="3" t="s">
        <v>969</v>
      </c>
    </row>
    <row r="50" spans="2:3" x14ac:dyDescent="0.3">
      <c r="B50" s="3" t="s">
        <v>283</v>
      </c>
      <c r="C50" s="3" t="s">
        <v>970</v>
      </c>
    </row>
    <row r="51" spans="2:3" x14ac:dyDescent="0.3">
      <c r="B51" s="3" t="s">
        <v>283</v>
      </c>
      <c r="C51" s="3" t="s">
        <v>971</v>
      </c>
    </row>
    <row r="52" spans="2:3" x14ac:dyDescent="0.3">
      <c r="B52" s="3" t="s">
        <v>283</v>
      </c>
      <c r="C52" s="3" t="s">
        <v>972</v>
      </c>
    </row>
    <row r="53" spans="2:3" x14ac:dyDescent="0.3">
      <c r="B53" s="3" t="s">
        <v>283</v>
      </c>
      <c r="C53" s="3" t="s">
        <v>973</v>
      </c>
    </row>
    <row r="54" spans="2:3" x14ac:dyDescent="0.3">
      <c r="B54" s="3" t="s">
        <v>283</v>
      </c>
      <c r="C54" s="3" t="s">
        <v>974</v>
      </c>
    </row>
    <row r="55" spans="2:3" x14ac:dyDescent="0.3">
      <c r="B55" s="3" t="s">
        <v>283</v>
      </c>
      <c r="C55" s="3" t="s">
        <v>975</v>
      </c>
    </row>
    <row r="57" spans="2:3" x14ac:dyDescent="0.3">
      <c r="B57" s="3" t="s">
        <v>123</v>
      </c>
      <c r="C57" s="3" t="s">
        <v>976</v>
      </c>
    </row>
    <row r="58" spans="2:3" x14ac:dyDescent="0.3">
      <c r="B58" s="3" t="s">
        <v>123</v>
      </c>
      <c r="C58" s="3" t="s">
        <v>977</v>
      </c>
    </row>
    <row r="59" spans="2:3" x14ac:dyDescent="0.3">
      <c r="B59" s="3" t="s">
        <v>123</v>
      </c>
      <c r="C59" s="3" t="s">
        <v>978</v>
      </c>
    </row>
    <row r="60" spans="2:3" x14ac:dyDescent="0.3">
      <c r="B60" s="3" t="s">
        <v>123</v>
      </c>
      <c r="C60" s="3" t="s">
        <v>979</v>
      </c>
    </row>
    <row r="61" spans="2:3" x14ac:dyDescent="0.3">
      <c r="B61" s="3" t="s">
        <v>123</v>
      </c>
      <c r="C61" s="3" t="s">
        <v>980</v>
      </c>
    </row>
    <row r="62" spans="2:3" x14ac:dyDescent="0.3">
      <c r="B62" s="3" t="s">
        <v>123</v>
      </c>
      <c r="C62" s="3" t="s">
        <v>981</v>
      </c>
    </row>
    <row r="64" spans="2:3" x14ac:dyDescent="0.3">
      <c r="B64" s="3" t="s">
        <v>129</v>
      </c>
      <c r="C64" s="3" t="s">
        <v>284</v>
      </c>
    </row>
    <row r="65" spans="2:3" x14ac:dyDescent="0.3">
      <c r="B65" s="3" t="s">
        <v>129</v>
      </c>
      <c r="C65" s="3" t="s">
        <v>982</v>
      </c>
    </row>
    <row r="66" spans="2:3" x14ac:dyDescent="0.3">
      <c r="B66" s="3" t="s">
        <v>129</v>
      </c>
      <c r="C66" s="3" t="s">
        <v>983</v>
      </c>
    </row>
    <row r="67" spans="2:3" x14ac:dyDescent="0.3">
      <c r="B67" s="3" t="s">
        <v>129</v>
      </c>
      <c r="C67" s="3" t="s">
        <v>984</v>
      </c>
    </row>
    <row r="68" spans="2:3" x14ac:dyDescent="0.3">
      <c r="B68" s="3" t="s">
        <v>129</v>
      </c>
      <c r="C68" s="3" t="s">
        <v>985</v>
      </c>
    </row>
    <row r="70" spans="2:3" x14ac:dyDescent="0.3">
      <c r="B70" s="3" t="s">
        <v>134</v>
      </c>
      <c r="C70" s="3" t="s">
        <v>986</v>
      </c>
    </row>
    <row r="71" spans="2:3" x14ac:dyDescent="0.3">
      <c r="B71" s="3" t="s">
        <v>134</v>
      </c>
      <c r="C71" s="3" t="s">
        <v>987</v>
      </c>
    </row>
    <row r="72" spans="2:3" x14ac:dyDescent="0.3">
      <c r="B72" s="3" t="s">
        <v>134</v>
      </c>
      <c r="C72" s="3" t="s">
        <v>988</v>
      </c>
    </row>
    <row r="73" spans="2:3" x14ac:dyDescent="0.3">
      <c r="B73" s="3" t="s">
        <v>134</v>
      </c>
      <c r="C73" s="3" t="s">
        <v>989</v>
      </c>
    </row>
    <row r="74" spans="2:3" x14ac:dyDescent="0.3">
      <c r="B74" s="3" t="s">
        <v>134</v>
      </c>
      <c r="C74" s="3" t="s">
        <v>990</v>
      </c>
    </row>
    <row r="75" spans="2:3" x14ac:dyDescent="0.3">
      <c r="B75" s="3" t="s">
        <v>134</v>
      </c>
      <c r="C75" s="3" t="s">
        <v>991</v>
      </c>
    </row>
    <row r="76" spans="2:3" x14ac:dyDescent="0.3">
      <c r="B76" s="3" t="s">
        <v>134</v>
      </c>
      <c r="C76" s="3" t="s">
        <v>992</v>
      </c>
    </row>
    <row r="77" spans="2:3" x14ac:dyDescent="0.3">
      <c r="B77" s="3" t="s">
        <v>134</v>
      </c>
      <c r="C77" s="3" t="s">
        <v>993</v>
      </c>
    </row>
    <row r="78" spans="2:3" x14ac:dyDescent="0.3">
      <c r="B78" s="3" t="s">
        <v>134</v>
      </c>
      <c r="C78" s="3" t="s">
        <v>994</v>
      </c>
    </row>
    <row r="79" spans="2:3" x14ac:dyDescent="0.3">
      <c r="B79" s="3" t="s">
        <v>134</v>
      </c>
      <c r="C79" s="3" t="s">
        <v>995</v>
      </c>
    </row>
    <row r="80" spans="2:3" x14ac:dyDescent="0.3">
      <c r="B80" s="3" t="s">
        <v>134</v>
      </c>
      <c r="C80" s="3" t="s">
        <v>996</v>
      </c>
    </row>
    <row r="82" spans="2:3" x14ac:dyDescent="0.3">
      <c r="B82" s="3" t="s">
        <v>285</v>
      </c>
      <c r="C82" s="3" t="s">
        <v>997</v>
      </c>
    </row>
    <row r="83" spans="2:3" x14ac:dyDescent="0.3">
      <c r="B83" s="3" t="s">
        <v>285</v>
      </c>
      <c r="C83" s="3" t="s">
        <v>998</v>
      </c>
    </row>
    <row r="84" spans="2:3" x14ac:dyDescent="0.3">
      <c r="B84" s="3" t="s">
        <v>285</v>
      </c>
      <c r="C84" s="3" t="s">
        <v>999</v>
      </c>
    </row>
    <row r="85" spans="2:3" x14ac:dyDescent="0.3">
      <c r="B85" s="3" t="s">
        <v>285</v>
      </c>
      <c r="C85" s="3" t="s">
        <v>1000</v>
      </c>
    </row>
    <row r="86" spans="2:3" x14ac:dyDescent="0.3">
      <c r="B86" s="3" t="s">
        <v>285</v>
      </c>
      <c r="C86" s="3" t="s">
        <v>1001</v>
      </c>
    </row>
    <row r="87" spans="2:3" x14ac:dyDescent="0.3">
      <c r="B87" s="3" t="s">
        <v>285</v>
      </c>
      <c r="C87" s="3" t="s">
        <v>1002</v>
      </c>
    </row>
    <row r="88" spans="2:3" x14ac:dyDescent="0.3">
      <c r="B88" s="3" t="s">
        <v>285</v>
      </c>
      <c r="C88" s="3" t="s">
        <v>1003</v>
      </c>
    </row>
    <row r="89" spans="2:3" x14ac:dyDescent="0.3">
      <c r="B89" s="3" t="s">
        <v>285</v>
      </c>
      <c r="C89" s="3" t="s">
        <v>1004</v>
      </c>
    </row>
    <row r="90" spans="2:3" x14ac:dyDescent="0.3">
      <c r="B90" s="3" t="s">
        <v>285</v>
      </c>
      <c r="C90" s="3" t="s">
        <v>1005</v>
      </c>
    </row>
    <row r="91" spans="2:3" x14ac:dyDescent="0.3">
      <c r="B91" s="3" t="s">
        <v>285</v>
      </c>
      <c r="C91" s="3" t="s">
        <v>1006</v>
      </c>
    </row>
    <row r="93" spans="2:3" x14ac:dyDescent="0.3">
      <c r="B93" s="3" t="s">
        <v>286</v>
      </c>
      <c r="C93" s="3" t="s">
        <v>287</v>
      </c>
    </row>
    <row r="94" spans="2:3" x14ac:dyDescent="0.3">
      <c r="B94" s="3" t="s">
        <v>286</v>
      </c>
      <c r="C94" s="3" t="s">
        <v>288</v>
      </c>
    </row>
    <row r="95" spans="2:3" x14ac:dyDescent="0.3">
      <c r="B95" s="3" t="s">
        <v>286</v>
      </c>
      <c r="C95" s="3" t="s">
        <v>289</v>
      </c>
    </row>
    <row r="96" spans="2:3" x14ac:dyDescent="0.3">
      <c r="B96" s="3" t="s">
        <v>286</v>
      </c>
      <c r="C96" s="3" t="s">
        <v>290</v>
      </c>
    </row>
    <row r="97" spans="2:3" x14ac:dyDescent="0.3">
      <c r="B97" s="3" t="s">
        <v>286</v>
      </c>
      <c r="C97" s="3" t="s">
        <v>291</v>
      </c>
    </row>
    <row r="98" spans="2:3" x14ac:dyDescent="0.3">
      <c r="B98" s="3" t="s">
        <v>286</v>
      </c>
      <c r="C98" s="3" t="s">
        <v>292</v>
      </c>
    </row>
    <row r="99" spans="2:3" x14ac:dyDescent="0.3">
      <c r="B99" s="3" t="s">
        <v>286</v>
      </c>
      <c r="C99" s="3" t="s">
        <v>293</v>
      </c>
    </row>
    <row r="100" spans="2:3" x14ac:dyDescent="0.3">
      <c r="B100" s="3" t="s">
        <v>286</v>
      </c>
      <c r="C100" s="3" t="s">
        <v>294</v>
      </c>
    </row>
    <row r="102" spans="2:3" x14ac:dyDescent="0.3">
      <c r="B102" s="3" t="s">
        <v>295</v>
      </c>
      <c r="C102" s="3" t="s">
        <v>296</v>
      </c>
    </row>
    <row r="103" spans="2:3" x14ac:dyDescent="0.3">
      <c r="B103" s="3" t="s">
        <v>295</v>
      </c>
      <c r="C103" s="3" t="s">
        <v>297</v>
      </c>
    </row>
    <row r="104" spans="2:3" x14ac:dyDescent="0.3">
      <c r="B104" s="3" t="s">
        <v>295</v>
      </c>
      <c r="C104" s="3" t="s">
        <v>298</v>
      </c>
    </row>
    <row r="105" spans="2:3" x14ac:dyDescent="0.3">
      <c r="B105" s="3" t="s">
        <v>295</v>
      </c>
      <c r="C105" s="3" t="s">
        <v>299</v>
      </c>
    </row>
    <row r="106" spans="2:3" x14ac:dyDescent="0.3">
      <c r="B106" s="3" t="s">
        <v>295</v>
      </c>
      <c r="C106" s="3" t="s">
        <v>300</v>
      </c>
    </row>
    <row r="107" spans="2:3" x14ac:dyDescent="0.3">
      <c r="B107" s="3" t="s">
        <v>295</v>
      </c>
      <c r="C107" s="3" t="s">
        <v>301</v>
      </c>
    </row>
    <row r="109" spans="2:3" x14ac:dyDescent="0.3">
      <c r="B109" s="3" t="s">
        <v>302</v>
      </c>
      <c r="C109" s="3" t="s">
        <v>303</v>
      </c>
    </row>
    <row r="110" spans="2:3" x14ac:dyDescent="0.3">
      <c r="B110" s="3" t="s">
        <v>302</v>
      </c>
      <c r="C110" s="3" t="s">
        <v>304</v>
      </c>
    </row>
    <row r="111" spans="2:3" x14ac:dyDescent="0.3">
      <c r="B111" s="3" t="s">
        <v>302</v>
      </c>
      <c r="C111" s="3" t="s">
        <v>305</v>
      </c>
    </row>
    <row r="112" spans="2:3" x14ac:dyDescent="0.3">
      <c r="B112" s="3" t="s">
        <v>302</v>
      </c>
      <c r="C112" s="3" t="s">
        <v>306</v>
      </c>
    </row>
    <row r="113" spans="2:3" x14ac:dyDescent="0.3">
      <c r="B113" s="3" t="s">
        <v>302</v>
      </c>
      <c r="C113" s="3" t="s">
        <v>1007</v>
      </c>
    </row>
    <row r="114" spans="2:3" x14ac:dyDescent="0.3">
      <c r="B114" s="3" t="s">
        <v>302</v>
      </c>
      <c r="C114" s="3" t="s">
        <v>307</v>
      </c>
    </row>
    <row r="116" spans="2:3" x14ac:dyDescent="0.3">
      <c r="B116" s="3" t="s">
        <v>308</v>
      </c>
      <c r="C116" s="3" t="s">
        <v>309</v>
      </c>
    </row>
    <row r="117" spans="2:3" x14ac:dyDescent="0.3">
      <c r="B117" s="3" t="s">
        <v>308</v>
      </c>
      <c r="C117" s="3" t="s">
        <v>310</v>
      </c>
    </row>
    <row r="118" spans="2:3" x14ac:dyDescent="0.3">
      <c r="B118" s="3" t="s">
        <v>308</v>
      </c>
      <c r="C118" s="3" t="s">
        <v>311</v>
      </c>
    </row>
    <row r="119" spans="2:3" x14ac:dyDescent="0.3">
      <c r="B119" s="3" t="s">
        <v>308</v>
      </c>
      <c r="C119" s="3" t="s">
        <v>312</v>
      </c>
    </row>
    <row r="120" spans="2:3" x14ac:dyDescent="0.3">
      <c r="B120" s="3" t="s">
        <v>308</v>
      </c>
      <c r="C120" s="3" t="s">
        <v>313</v>
      </c>
    </row>
    <row r="121" spans="2:3" x14ac:dyDescent="0.3">
      <c r="B121" s="3" t="s">
        <v>308</v>
      </c>
      <c r="C121" s="3" t="s">
        <v>314</v>
      </c>
    </row>
    <row r="122" spans="2:3" x14ac:dyDescent="0.3">
      <c r="B122" s="3" t="s">
        <v>308</v>
      </c>
      <c r="C122" s="3" t="s">
        <v>315</v>
      </c>
    </row>
    <row r="123" spans="2:3" x14ac:dyDescent="0.3">
      <c r="B123" s="3" t="s">
        <v>308</v>
      </c>
      <c r="C123" s="3" t="s">
        <v>316</v>
      </c>
    </row>
    <row r="125" spans="2:3" x14ac:dyDescent="0.3">
      <c r="B125" s="3" t="s">
        <v>317</v>
      </c>
      <c r="C125" s="3" t="s">
        <v>318</v>
      </c>
    </row>
    <row r="126" spans="2:3" x14ac:dyDescent="0.3">
      <c r="B126" s="3" t="s">
        <v>317</v>
      </c>
      <c r="C126" s="3" t="s">
        <v>319</v>
      </c>
    </row>
    <row r="127" spans="2:3" x14ac:dyDescent="0.3">
      <c r="B127" s="3" t="s">
        <v>317</v>
      </c>
      <c r="C127" s="3" t="s">
        <v>320</v>
      </c>
    </row>
    <row r="128" spans="2:3" x14ac:dyDescent="0.3">
      <c r="B128" s="3" t="s">
        <v>317</v>
      </c>
      <c r="C128" s="3" t="s">
        <v>321</v>
      </c>
    </row>
    <row r="129" spans="2:3" x14ac:dyDescent="0.3">
      <c r="B129" s="3" t="s">
        <v>317</v>
      </c>
      <c r="C129" s="3" t="s">
        <v>322</v>
      </c>
    </row>
    <row r="131" spans="2:3" x14ac:dyDescent="0.3">
      <c r="B131" s="3" t="s">
        <v>323</v>
      </c>
      <c r="C131" s="3" t="s">
        <v>324</v>
      </c>
    </row>
    <row r="132" spans="2:3" x14ac:dyDescent="0.3">
      <c r="B132" s="3" t="s">
        <v>323</v>
      </c>
      <c r="C132" s="3" t="s">
        <v>325</v>
      </c>
    </row>
    <row r="133" spans="2:3" x14ac:dyDescent="0.3">
      <c r="B133" s="3" t="s">
        <v>323</v>
      </c>
      <c r="C133" s="3" t="s">
        <v>326</v>
      </c>
    </row>
    <row r="134" spans="2:3" x14ac:dyDescent="0.3">
      <c r="B134" s="3" t="s">
        <v>323</v>
      </c>
      <c r="C134" s="3" t="s">
        <v>327</v>
      </c>
    </row>
    <row r="136" spans="2:3" x14ac:dyDescent="0.3">
      <c r="B136" s="3" t="s">
        <v>833</v>
      </c>
      <c r="C136" s="3" t="s">
        <v>834</v>
      </c>
    </row>
    <row r="137" spans="2:3" x14ac:dyDescent="0.3">
      <c r="B137" s="3" t="s">
        <v>833</v>
      </c>
      <c r="C137" s="3" t="s">
        <v>835</v>
      </c>
    </row>
    <row r="138" spans="2:3" x14ac:dyDescent="0.3">
      <c r="B138" s="3" t="s">
        <v>833</v>
      </c>
      <c r="C138" s="3" t="s">
        <v>836</v>
      </c>
    </row>
    <row r="139" spans="2:3" x14ac:dyDescent="0.3">
      <c r="B139" s="3" t="s">
        <v>833</v>
      </c>
      <c r="C139" s="3" t="s">
        <v>837</v>
      </c>
    </row>
    <row r="140" spans="2:3" x14ac:dyDescent="0.3">
      <c r="B140" s="3" t="s">
        <v>833</v>
      </c>
      <c r="C140" s="3" t="s">
        <v>838</v>
      </c>
    </row>
    <row r="143" spans="2:3" x14ac:dyDescent="0.3">
      <c r="B143" s="3" t="s">
        <v>2</v>
      </c>
      <c r="C143" s="3">
        <f>SUBTOTAL(103,Table356[TOPICS])</f>
        <v>121</v>
      </c>
    </row>
  </sheetData>
  <hyperlinks>
    <hyperlink ref="C1" location="'COURSE OUTLINE'!A1" display="GO BACK TO COURSE OUTLINE" xr:uid="{00000000-0004-0000-0C00-000000000000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7"/>
  </sheetPr>
  <dimension ref="B1:C145"/>
  <sheetViews>
    <sheetView showGridLines="0" topLeftCell="A130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89.28515625" style="3" customWidth="1"/>
    <col min="3" max="3" width="66" style="3" bestFit="1" customWidth="1"/>
    <col min="4" max="16384" width="9.28515625" style="3"/>
  </cols>
  <sheetData>
    <row r="1" spans="2:3" x14ac:dyDescent="0.3">
      <c r="B1" s="6" t="s">
        <v>328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329</v>
      </c>
      <c r="C4" s="3" t="s">
        <v>1</v>
      </c>
    </row>
    <row r="5" spans="2:3" x14ac:dyDescent="0.3">
      <c r="B5" s="3" t="s">
        <v>329</v>
      </c>
      <c r="C5" s="3" t="s">
        <v>330</v>
      </c>
    </row>
    <row r="6" spans="2:3" x14ac:dyDescent="0.3">
      <c r="B6" s="3" t="s">
        <v>329</v>
      </c>
      <c r="C6" s="3" t="s">
        <v>331</v>
      </c>
    </row>
    <row r="7" spans="2:3" x14ac:dyDescent="0.3">
      <c r="B7" s="3" t="s">
        <v>329</v>
      </c>
      <c r="C7" s="3" t="s">
        <v>332</v>
      </c>
    </row>
    <row r="8" spans="2:3" x14ac:dyDescent="0.3">
      <c r="B8" s="3" t="s">
        <v>329</v>
      </c>
      <c r="C8" s="3" t="s">
        <v>333</v>
      </c>
    </row>
    <row r="9" spans="2:3" x14ac:dyDescent="0.3">
      <c r="B9" s="3" t="s">
        <v>329</v>
      </c>
      <c r="C9" s="3" t="s">
        <v>334</v>
      </c>
    </row>
    <row r="10" spans="2:3" x14ac:dyDescent="0.3">
      <c r="B10" s="3" t="s">
        <v>329</v>
      </c>
      <c r="C10" s="3" t="s">
        <v>335</v>
      </c>
    </row>
    <row r="11" spans="2:3" x14ac:dyDescent="0.3">
      <c r="B11" s="3" t="s">
        <v>329</v>
      </c>
      <c r="C11" s="3" t="s">
        <v>336</v>
      </c>
    </row>
    <row r="12" spans="2:3" x14ac:dyDescent="0.3">
      <c r="B12" s="3" t="s">
        <v>329</v>
      </c>
      <c r="C12" s="3" t="s">
        <v>337</v>
      </c>
    </row>
    <row r="14" spans="2:3" x14ac:dyDescent="0.3">
      <c r="B14" s="3" t="s">
        <v>338</v>
      </c>
      <c r="C14" s="3" t="s">
        <v>339</v>
      </c>
    </row>
    <row r="15" spans="2:3" x14ac:dyDescent="0.3">
      <c r="B15" s="3" t="s">
        <v>338</v>
      </c>
      <c r="C15" s="3" t="s">
        <v>340</v>
      </c>
    </row>
    <row r="16" spans="2:3" x14ac:dyDescent="0.3">
      <c r="B16" s="3" t="s">
        <v>338</v>
      </c>
      <c r="C16" s="3" t="s">
        <v>341</v>
      </c>
    </row>
    <row r="17" spans="2:3" x14ac:dyDescent="0.3">
      <c r="B17" s="3" t="s">
        <v>338</v>
      </c>
      <c r="C17" s="3" t="s">
        <v>342</v>
      </c>
    </row>
    <row r="18" spans="2:3" x14ac:dyDescent="0.3">
      <c r="B18" s="3" t="s">
        <v>338</v>
      </c>
      <c r="C18" s="3" t="s">
        <v>343</v>
      </c>
    </row>
    <row r="19" spans="2:3" x14ac:dyDescent="0.3">
      <c r="B19" s="3" t="s">
        <v>338</v>
      </c>
      <c r="C19" s="3" t="s">
        <v>344</v>
      </c>
    </row>
    <row r="20" spans="2:3" x14ac:dyDescent="0.3">
      <c r="B20" s="3" t="s">
        <v>338</v>
      </c>
      <c r="C20" s="3" t="s">
        <v>345</v>
      </c>
    </row>
    <row r="22" spans="2:3" x14ac:dyDescent="0.3">
      <c r="B22" s="3" t="s">
        <v>346</v>
      </c>
      <c r="C22" s="3" t="s">
        <v>347</v>
      </c>
    </row>
    <row r="23" spans="2:3" x14ac:dyDescent="0.3">
      <c r="B23" s="3" t="s">
        <v>346</v>
      </c>
      <c r="C23" s="3" t="s">
        <v>348</v>
      </c>
    </row>
    <row r="24" spans="2:3" x14ac:dyDescent="0.3">
      <c r="B24" s="3" t="s">
        <v>346</v>
      </c>
      <c r="C24" s="3" t="s">
        <v>349</v>
      </c>
    </row>
    <row r="25" spans="2:3" x14ac:dyDescent="0.3">
      <c r="B25" s="3" t="s">
        <v>346</v>
      </c>
      <c r="C25" s="3" t="s">
        <v>350</v>
      </c>
    </row>
    <row r="26" spans="2:3" x14ac:dyDescent="0.3">
      <c r="B26" s="3" t="s">
        <v>346</v>
      </c>
      <c r="C26" s="3" t="s">
        <v>351</v>
      </c>
    </row>
    <row r="28" spans="2:3" x14ac:dyDescent="0.3">
      <c r="B28" s="3" t="s">
        <v>352</v>
      </c>
      <c r="C28" s="3" t="s">
        <v>353</v>
      </c>
    </row>
    <row r="29" spans="2:3" x14ac:dyDescent="0.3">
      <c r="B29" s="3" t="s">
        <v>352</v>
      </c>
      <c r="C29" s="3" t="s">
        <v>354</v>
      </c>
    </row>
    <row r="30" spans="2:3" x14ac:dyDescent="0.3">
      <c r="B30" s="3" t="s">
        <v>352</v>
      </c>
      <c r="C30" s="3" t="s">
        <v>355</v>
      </c>
    </row>
    <row r="31" spans="2:3" x14ac:dyDescent="0.3">
      <c r="B31" s="3" t="s">
        <v>352</v>
      </c>
      <c r="C31" s="3" t="s">
        <v>356</v>
      </c>
    </row>
    <row r="32" spans="2:3" x14ac:dyDescent="0.3">
      <c r="B32" s="3" t="s">
        <v>352</v>
      </c>
      <c r="C32" s="3" t="s">
        <v>357</v>
      </c>
    </row>
    <row r="34" spans="2:3" x14ac:dyDescent="0.3">
      <c r="B34" s="3" t="s">
        <v>358</v>
      </c>
      <c r="C34" s="3" t="s">
        <v>359</v>
      </c>
    </row>
    <row r="35" spans="2:3" x14ac:dyDescent="0.3">
      <c r="B35" s="3" t="s">
        <v>358</v>
      </c>
      <c r="C35" s="3" t="s">
        <v>360</v>
      </c>
    </row>
    <row r="36" spans="2:3" x14ac:dyDescent="0.3">
      <c r="B36" s="3" t="s">
        <v>358</v>
      </c>
      <c r="C36" s="3" t="s">
        <v>361</v>
      </c>
    </row>
    <row r="37" spans="2:3" x14ac:dyDescent="0.3">
      <c r="B37" s="3" t="s">
        <v>358</v>
      </c>
      <c r="C37" s="3" t="s">
        <v>362</v>
      </c>
    </row>
    <row r="38" spans="2:3" x14ac:dyDescent="0.3">
      <c r="B38" s="3" t="s">
        <v>358</v>
      </c>
      <c r="C38" s="3" t="s">
        <v>363</v>
      </c>
    </row>
    <row r="39" spans="2:3" x14ac:dyDescent="0.3">
      <c r="B39" s="3" t="s">
        <v>358</v>
      </c>
      <c r="C39" s="3" t="s">
        <v>364</v>
      </c>
    </row>
    <row r="40" spans="2:3" x14ac:dyDescent="0.3">
      <c r="B40" s="3" t="s">
        <v>358</v>
      </c>
      <c r="C40" s="3" t="s">
        <v>365</v>
      </c>
    </row>
    <row r="41" spans="2:3" x14ac:dyDescent="0.3">
      <c r="B41" s="3" t="s">
        <v>358</v>
      </c>
      <c r="C41" s="3" t="s">
        <v>366</v>
      </c>
    </row>
    <row r="43" spans="2:3" x14ac:dyDescent="0.3">
      <c r="B43" s="3" t="s">
        <v>367</v>
      </c>
      <c r="C43" s="3" t="s">
        <v>368</v>
      </c>
    </row>
    <row r="44" spans="2:3" x14ac:dyDescent="0.3">
      <c r="B44" s="3" t="s">
        <v>367</v>
      </c>
      <c r="C44" s="3" t="s">
        <v>369</v>
      </c>
    </row>
    <row r="45" spans="2:3" x14ac:dyDescent="0.3">
      <c r="B45" s="3" t="s">
        <v>367</v>
      </c>
      <c r="C45" s="3" t="s">
        <v>370</v>
      </c>
    </row>
    <row r="46" spans="2:3" x14ac:dyDescent="0.3">
      <c r="B46" s="3" t="s">
        <v>367</v>
      </c>
      <c r="C46" s="3" t="s">
        <v>371</v>
      </c>
    </row>
    <row r="47" spans="2:3" x14ac:dyDescent="0.3">
      <c r="B47" s="3" t="s">
        <v>367</v>
      </c>
      <c r="C47" s="3" t="s">
        <v>372</v>
      </c>
    </row>
    <row r="48" spans="2:3" x14ac:dyDescent="0.3">
      <c r="B48" s="3" t="s">
        <v>367</v>
      </c>
      <c r="C48" s="3" t="s">
        <v>373</v>
      </c>
    </row>
    <row r="49" spans="2:3" x14ac:dyDescent="0.3">
      <c r="B49" s="3" t="s">
        <v>367</v>
      </c>
      <c r="C49" s="3" t="s">
        <v>374</v>
      </c>
    </row>
    <row r="51" spans="2:3" x14ac:dyDescent="0.3">
      <c r="B51" s="3" t="s">
        <v>375</v>
      </c>
      <c r="C51" s="3" t="s">
        <v>376</v>
      </c>
    </row>
    <row r="52" spans="2:3" x14ac:dyDescent="0.3">
      <c r="B52" s="3" t="s">
        <v>375</v>
      </c>
      <c r="C52" s="3" t="s">
        <v>377</v>
      </c>
    </row>
    <row r="53" spans="2:3" x14ac:dyDescent="0.3">
      <c r="B53" s="3" t="s">
        <v>375</v>
      </c>
      <c r="C53" s="3" t="s">
        <v>378</v>
      </c>
    </row>
    <row r="54" spans="2:3" x14ac:dyDescent="0.3">
      <c r="B54" s="3" t="s">
        <v>375</v>
      </c>
      <c r="C54" s="3" t="s">
        <v>379</v>
      </c>
    </row>
    <row r="55" spans="2:3" x14ac:dyDescent="0.3">
      <c r="B55" s="3" t="s">
        <v>375</v>
      </c>
      <c r="C55" s="3" t="s">
        <v>380</v>
      </c>
    </row>
    <row r="57" spans="2:3" x14ac:dyDescent="0.3">
      <c r="B57" s="3" t="s">
        <v>381</v>
      </c>
      <c r="C57" s="3" t="s">
        <v>382</v>
      </c>
    </row>
    <row r="58" spans="2:3" x14ac:dyDescent="0.3">
      <c r="B58" s="3" t="s">
        <v>381</v>
      </c>
      <c r="C58" s="3" t="s">
        <v>383</v>
      </c>
    </row>
    <row r="59" spans="2:3" x14ac:dyDescent="0.3">
      <c r="B59" s="3" t="s">
        <v>381</v>
      </c>
      <c r="C59" s="3" t="s">
        <v>384</v>
      </c>
    </row>
    <row r="60" spans="2:3" x14ac:dyDescent="0.3">
      <c r="B60" s="3" t="s">
        <v>381</v>
      </c>
      <c r="C60" s="3" t="s">
        <v>385</v>
      </c>
    </row>
    <row r="62" spans="2:3" x14ac:dyDescent="0.3">
      <c r="B62" s="3" t="s">
        <v>764</v>
      </c>
    </row>
    <row r="64" spans="2:3" x14ac:dyDescent="0.3">
      <c r="B64" s="3" t="s">
        <v>386</v>
      </c>
      <c r="C64" s="3" t="s">
        <v>387</v>
      </c>
    </row>
    <row r="65" spans="2:3" x14ac:dyDescent="0.3">
      <c r="B65" s="3" t="s">
        <v>386</v>
      </c>
      <c r="C65" s="3" t="s">
        <v>388</v>
      </c>
    </row>
    <row r="66" spans="2:3" x14ac:dyDescent="0.3">
      <c r="B66" s="3" t="s">
        <v>386</v>
      </c>
      <c r="C66" s="3" t="s">
        <v>389</v>
      </c>
    </row>
    <row r="67" spans="2:3" x14ac:dyDescent="0.3">
      <c r="B67" s="3" t="s">
        <v>386</v>
      </c>
      <c r="C67" s="3" t="s">
        <v>390</v>
      </c>
    </row>
    <row r="68" spans="2:3" x14ac:dyDescent="0.3">
      <c r="B68" s="3" t="s">
        <v>386</v>
      </c>
      <c r="C68" s="3" t="s">
        <v>391</v>
      </c>
    </row>
    <row r="69" spans="2:3" x14ac:dyDescent="0.3">
      <c r="B69" s="3" t="s">
        <v>386</v>
      </c>
      <c r="C69" s="3" t="s">
        <v>392</v>
      </c>
    </row>
    <row r="70" spans="2:3" x14ac:dyDescent="0.3">
      <c r="B70" s="3" t="s">
        <v>386</v>
      </c>
      <c r="C70" s="3" t="s">
        <v>393</v>
      </c>
    </row>
    <row r="71" spans="2:3" x14ac:dyDescent="0.3">
      <c r="B71" s="3" t="s">
        <v>386</v>
      </c>
      <c r="C71" s="3" t="s">
        <v>394</v>
      </c>
    </row>
    <row r="72" spans="2:3" x14ac:dyDescent="0.3">
      <c r="B72" s="3" t="s">
        <v>386</v>
      </c>
      <c r="C72" s="3" t="s">
        <v>395</v>
      </c>
    </row>
    <row r="74" spans="2:3" x14ac:dyDescent="0.3">
      <c r="B74" s="3" t="s">
        <v>396</v>
      </c>
      <c r="C74" s="3" t="s">
        <v>397</v>
      </c>
    </row>
    <row r="75" spans="2:3" x14ac:dyDescent="0.3">
      <c r="B75" s="3" t="s">
        <v>396</v>
      </c>
      <c r="C75" s="3" t="s">
        <v>398</v>
      </c>
    </row>
    <row r="76" spans="2:3" x14ac:dyDescent="0.3">
      <c r="B76" s="3" t="s">
        <v>396</v>
      </c>
      <c r="C76" s="3" t="s">
        <v>399</v>
      </c>
    </row>
    <row r="77" spans="2:3" x14ac:dyDescent="0.3">
      <c r="B77" s="3" t="s">
        <v>396</v>
      </c>
      <c r="C77" s="3" t="s">
        <v>400</v>
      </c>
    </row>
    <row r="78" spans="2:3" x14ac:dyDescent="0.3">
      <c r="B78" s="3" t="s">
        <v>396</v>
      </c>
      <c r="C78" s="3" t="s">
        <v>401</v>
      </c>
    </row>
    <row r="79" spans="2:3" x14ac:dyDescent="0.3">
      <c r="B79" s="3" t="s">
        <v>396</v>
      </c>
      <c r="C79" s="3" t="s">
        <v>402</v>
      </c>
    </row>
    <row r="80" spans="2:3" x14ac:dyDescent="0.3">
      <c r="B80" s="3" t="s">
        <v>396</v>
      </c>
      <c r="C80" s="3" t="s">
        <v>403</v>
      </c>
    </row>
    <row r="81" spans="2:3" x14ac:dyDescent="0.3">
      <c r="B81" s="3" t="s">
        <v>396</v>
      </c>
      <c r="C81" s="3" t="s">
        <v>404</v>
      </c>
    </row>
    <row r="83" spans="2:3" x14ac:dyDescent="0.3">
      <c r="B83" s="3" t="s">
        <v>405</v>
      </c>
      <c r="C83" s="3" t="s">
        <v>406</v>
      </c>
    </row>
    <row r="84" spans="2:3" x14ac:dyDescent="0.3">
      <c r="B84" s="3" t="s">
        <v>405</v>
      </c>
      <c r="C84" s="3" t="s">
        <v>407</v>
      </c>
    </row>
    <row r="85" spans="2:3" x14ac:dyDescent="0.3">
      <c r="B85" s="3" t="s">
        <v>405</v>
      </c>
      <c r="C85" s="3" t="s">
        <v>408</v>
      </c>
    </row>
    <row r="86" spans="2:3" x14ac:dyDescent="0.3">
      <c r="B86" s="3" t="s">
        <v>405</v>
      </c>
      <c r="C86" s="3" t="s">
        <v>409</v>
      </c>
    </row>
    <row r="87" spans="2:3" x14ac:dyDescent="0.3">
      <c r="B87" s="3" t="s">
        <v>405</v>
      </c>
      <c r="C87" s="3" t="s">
        <v>410</v>
      </c>
    </row>
    <row r="88" spans="2:3" x14ac:dyDescent="0.3">
      <c r="B88" s="3" t="s">
        <v>405</v>
      </c>
      <c r="C88" s="3" t="s">
        <v>411</v>
      </c>
    </row>
    <row r="90" spans="2:3" x14ac:dyDescent="0.3">
      <c r="B90" s="3" t="s">
        <v>412</v>
      </c>
      <c r="C90" s="3" t="s">
        <v>413</v>
      </c>
    </row>
    <row r="91" spans="2:3" x14ac:dyDescent="0.3">
      <c r="B91" s="3" t="s">
        <v>412</v>
      </c>
      <c r="C91" s="3" t="s">
        <v>414</v>
      </c>
    </row>
    <row r="92" spans="2:3" x14ac:dyDescent="0.3">
      <c r="B92" s="3" t="s">
        <v>412</v>
      </c>
      <c r="C92" s="3" t="s">
        <v>415</v>
      </c>
    </row>
    <row r="93" spans="2:3" x14ac:dyDescent="0.3">
      <c r="B93" s="3" t="s">
        <v>412</v>
      </c>
      <c r="C93" s="3" t="s">
        <v>416</v>
      </c>
    </row>
    <row r="94" spans="2:3" x14ac:dyDescent="0.3">
      <c r="B94" s="3" t="s">
        <v>412</v>
      </c>
      <c r="C94" s="3" t="s">
        <v>417</v>
      </c>
    </row>
    <row r="95" spans="2:3" x14ac:dyDescent="0.3">
      <c r="B95" s="3" t="s">
        <v>412</v>
      </c>
      <c r="C95" s="3" t="s">
        <v>418</v>
      </c>
    </row>
    <row r="97" spans="2:3" x14ac:dyDescent="0.3">
      <c r="B97" s="3" t="s">
        <v>764</v>
      </c>
    </row>
    <row r="99" spans="2:3" x14ac:dyDescent="0.3">
      <c r="B99" s="3" t="s">
        <v>718</v>
      </c>
      <c r="C99" s="3" t="s">
        <v>719</v>
      </c>
    </row>
    <row r="100" spans="2:3" x14ac:dyDescent="0.3">
      <c r="B100" s="3" t="s">
        <v>718</v>
      </c>
      <c r="C100" s="3" t="s">
        <v>720</v>
      </c>
    </row>
    <row r="101" spans="2:3" x14ac:dyDescent="0.3">
      <c r="B101" s="3" t="s">
        <v>718</v>
      </c>
      <c r="C101" s="3" t="s">
        <v>721</v>
      </c>
    </row>
    <row r="102" spans="2:3" x14ac:dyDescent="0.3">
      <c r="B102" s="3" t="s">
        <v>718</v>
      </c>
      <c r="C102" s="3" t="s">
        <v>722</v>
      </c>
    </row>
    <row r="104" spans="2:3" x14ac:dyDescent="0.3">
      <c r="B104" s="3" t="s">
        <v>723</v>
      </c>
      <c r="C104" s="3" t="s">
        <v>724</v>
      </c>
    </row>
    <row r="105" spans="2:3" x14ac:dyDescent="0.3">
      <c r="B105" s="3" t="s">
        <v>723</v>
      </c>
      <c r="C105" s="3" t="s">
        <v>725</v>
      </c>
    </row>
    <row r="106" spans="2:3" x14ac:dyDescent="0.3">
      <c r="B106" s="3" t="s">
        <v>723</v>
      </c>
      <c r="C106" s="3" t="s">
        <v>726</v>
      </c>
    </row>
    <row r="107" spans="2:3" x14ac:dyDescent="0.3">
      <c r="B107" s="3" t="s">
        <v>723</v>
      </c>
      <c r="C107" s="3" t="s">
        <v>727</v>
      </c>
    </row>
    <row r="108" spans="2:3" x14ac:dyDescent="0.3">
      <c r="B108" s="3" t="s">
        <v>723</v>
      </c>
      <c r="C108" s="3" t="s">
        <v>728</v>
      </c>
    </row>
    <row r="110" spans="2:3" x14ac:dyDescent="0.3">
      <c r="B110" s="3" t="s">
        <v>729</v>
      </c>
      <c r="C110" s="3" t="s">
        <v>730</v>
      </c>
    </row>
    <row r="111" spans="2:3" x14ac:dyDescent="0.3">
      <c r="B111" s="3" t="s">
        <v>729</v>
      </c>
      <c r="C111" s="3" t="s">
        <v>731</v>
      </c>
    </row>
    <row r="112" spans="2:3" x14ac:dyDescent="0.3">
      <c r="B112" s="3" t="s">
        <v>729</v>
      </c>
      <c r="C112" s="3" t="s">
        <v>732</v>
      </c>
    </row>
    <row r="113" spans="2:3" x14ac:dyDescent="0.3">
      <c r="B113" s="3" t="s">
        <v>729</v>
      </c>
      <c r="C113" s="3" t="s">
        <v>733</v>
      </c>
    </row>
    <row r="114" spans="2:3" x14ac:dyDescent="0.3">
      <c r="B114" s="3" t="s">
        <v>729</v>
      </c>
      <c r="C114" s="3" t="s">
        <v>734</v>
      </c>
    </row>
    <row r="115" spans="2:3" x14ac:dyDescent="0.3">
      <c r="B115" s="3" t="s">
        <v>729</v>
      </c>
      <c r="C115" s="3" t="s">
        <v>735</v>
      </c>
    </row>
    <row r="117" spans="2:3" x14ac:dyDescent="0.3">
      <c r="B117" s="3" t="s">
        <v>736</v>
      </c>
      <c r="C117" s="3" t="s">
        <v>737</v>
      </c>
    </row>
    <row r="118" spans="2:3" x14ac:dyDescent="0.3">
      <c r="B118" s="3" t="s">
        <v>736</v>
      </c>
      <c r="C118" s="3" t="s">
        <v>738</v>
      </c>
    </row>
    <row r="119" spans="2:3" x14ac:dyDescent="0.3">
      <c r="B119" s="3" t="s">
        <v>736</v>
      </c>
      <c r="C119" s="3" t="s">
        <v>739</v>
      </c>
    </row>
    <row r="120" spans="2:3" x14ac:dyDescent="0.3">
      <c r="B120" s="3" t="s">
        <v>736</v>
      </c>
      <c r="C120" s="3" t="s">
        <v>740</v>
      </c>
    </row>
    <row r="121" spans="2:3" x14ac:dyDescent="0.3">
      <c r="B121" s="3" t="s">
        <v>736</v>
      </c>
      <c r="C121" s="3" t="s">
        <v>741</v>
      </c>
    </row>
    <row r="122" spans="2:3" x14ac:dyDescent="0.3">
      <c r="B122" s="3" t="s">
        <v>736</v>
      </c>
      <c r="C122" s="3" t="s">
        <v>742</v>
      </c>
    </row>
    <row r="124" spans="2:3" x14ac:dyDescent="0.3">
      <c r="B124" s="3" t="s">
        <v>743</v>
      </c>
      <c r="C124" s="3" t="s">
        <v>744</v>
      </c>
    </row>
    <row r="125" spans="2:3" x14ac:dyDescent="0.3">
      <c r="B125" s="3" t="s">
        <v>743</v>
      </c>
      <c r="C125" s="3" t="s">
        <v>745</v>
      </c>
    </row>
    <row r="127" spans="2:3" x14ac:dyDescent="0.3">
      <c r="B127" s="3" t="s">
        <v>746</v>
      </c>
      <c r="C127" s="3" t="s">
        <v>747</v>
      </c>
    </row>
    <row r="128" spans="2:3" x14ac:dyDescent="0.3">
      <c r="B128" s="3" t="s">
        <v>746</v>
      </c>
      <c r="C128" s="3" t="s">
        <v>748</v>
      </c>
    </row>
    <row r="129" spans="2:3" x14ac:dyDescent="0.3">
      <c r="B129" s="3" t="s">
        <v>746</v>
      </c>
      <c r="C129" s="3" t="s">
        <v>749</v>
      </c>
    </row>
    <row r="130" spans="2:3" x14ac:dyDescent="0.3">
      <c r="B130" s="3" t="s">
        <v>746</v>
      </c>
      <c r="C130" s="3" t="s">
        <v>750</v>
      </c>
    </row>
    <row r="131" spans="2:3" x14ac:dyDescent="0.3">
      <c r="B131" s="3" t="s">
        <v>746</v>
      </c>
      <c r="C131" s="3" t="s">
        <v>751</v>
      </c>
    </row>
    <row r="132" spans="2:3" x14ac:dyDescent="0.3">
      <c r="B132" s="3" t="s">
        <v>746</v>
      </c>
      <c r="C132" s="3" t="s">
        <v>752</v>
      </c>
    </row>
    <row r="133" spans="2:3" x14ac:dyDescent="0.3">
      <c r="B133" s="3" t="s">
        <v>746</v>
      </c>
      <c r="C133" s="3" t="s">
        <v>753</v>
      </c>
    </row>
    <row r="134" spans="2:3" x14ac:dyDescent="0.3">
      <c r="B134" s="3" t="s">
        <v>746</v>
      </c>
      <c r="C134" s="3" t="s">
        <v>754</v>
      </c>
    </row>
    <row r="135" spans="2:3" x14ac:dyDescent="0.3">
      <c r="B135" s="3" t="s">
        <v>746</v>
      </c>
      <c r="C135" s="3" t="s">
        <v>755</v>
      </c>
    </row>
    <row r="137" spans="2:3" x14ac:dyDescent="0.3">
      <c r="B137" s="3" t="s">
        <v>756</v>
      </c>
      <c r="C137" s="3" t="s">
        <v>757</v>
      </c>
    </row>
    <row r="138" spans="2:3" x14ac:dyDescent="0.3">
      <c r="B138" s="3" t="s">
        <v>756</v>
      </c>
      <c r="C138" s="3" t="s">
        <v>758</v>
      </c>
    </row>
    <row r="140" spans="2:3" x14ac:dyDescent="0.3">
      <c r="B140" s="3" t="s">
        <v>759</v>
      </c>
      <c r="C140" s="3" t="s">
        <v>760</v>
      </c>
    </row>
    <row r="141" spans="2:3" x14ac:dyDescent="0.3">
      <c r="B141" s="3" t="s">
        <v>759</v>
      </c>
      <c r="C141" s="3" t="s">
        <v>761</v>
      </c>
    </row>
    <row r="142" spans="2:3" x14ac:dyDescent="0.3">
      <c r="B142" s="3" t="s">
        <v>759</v>
      </c>
      <c r="C142" s="3" t="s">
        <v>762</v>
      </c>
    </row>
    <row r="143" spans="2:3" x14ac:dyDescent="0.3">
      <c r="B143" s="3" t="s">
        <v>759</v>
      </c>
      <c r="C143" s="3" t="s">
        <v>763</v>
      </c>
    </row>
    <row r="145" spans="2:3" x14ac:dyDescent="0.3">
      <c r="B145" s="3" t="s">
        <v>2</v>
      </c>
      <c r="C145" s="3">
        <f>SUBTOTAL(103,Table3[TOPICS])</f>
        <v>117</v>
      </c>
    </row>
  </sheetData>
  <hyperlinks>
    <hyperlink ref="C1" location="'COURSE OUTLINE'!A1" display="GO BACK TO COURSE OUTLINE" xr:uid="{00000000-0004-0000-0D00-000000000000}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7"/>
  </sheetPr>
  <dimension ref="B1:C61"/>
  <sheetViews>
    <sheetView showGridLines="0" topLeftCell="A58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54.7109375" style="3" customWidth="1"/>
    <col min="3" max="3" width="79.140625" style="3" bestFit="1" customWidth="1"/>
    <col min="4" max="16384" width="9.28515625" style="3"/>
  </cols>
  <sheetData>
    <row r="1" spans="2:3" x14ac:dyDescent="0.3">
      <c r="B1" s="6" t="s">
        <v>419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420</v>
      </c>
      <c r="C4" s="3" t="s">
        <v>421</v>
      </c>
    </row>
    <row r="5" spans="2:3" x14ac:dyDescent="0.3">
      <c r="B5" s="3" t="s">
        <v>420</v>
      </c>
      <c r="C5" s="3" t="s">
        <v>422</v>
      </c>
    </row>
    <row r="6" spans="2:3" x14ac:dyDescent="0.3">
      <c r="B6" s="3" t="s">
        <v>420</v>
      </c>
      <c r="C6" s="3" t="s">
        <v>423</v>
      </c>
    </row>
    <row r="7" spans="2:3" x14ac:dyDescent="0.3">
      <c r="B7" s="3" t="s">
        <v>420</v>
      </c>
      <c r="C7" s="3" t="s">
        <v>424</v>
      </c>
    </row>
    <row r="9" spans="2:3" x14ac:dyDescent="0.3">
      <c r="B9" s="3" t="s">
        <v>425</v>
      </c>
      <c r="C9" s="3" t="s">
        <v>262</v>
      </c>
    </row>
    <row r="10" spans="2:3" x14ac:dyDescent="0.3">
      <c r="B10" s="3" t="s">
        <v>425</v>
      </c>
      <c r="C10" s="3" t="s">
        <v>426</v>
      </c>
    </row>
    <row r="11" spans="2:3" x14ac:dyDescent="0.3">
      <c r="B11" s="3" t="s">
        <v>425</v>
      </c>
      <c r="C11" s="3" t="s">
        <v>427</v>
      </c>
    </row>
    <row r="12" spans="2:3" x14ac:dyDescent="0.3">
      <c r="B12" s="3" t="s">
        <v>425</v>
      </c>
      <c r="C12" s="3" t="s">
        <v>428</v>
      </c>
    </row>
    <row r="13" spans="2:3" x14ac:dyDescent="0.3">
      <c r="B13" s="3" t="s">
        <v>425</v>
      </c>
      <c r="C13" s="3" t="s">
        <v>429</v>
      </c>
    </row>
    <row r="14" spans="2:3" x14ac:dyDescent="0.3">
      <c r="B14" s="3" t="s">
        <v>425</v>
      </c>
      <c r="C14" s="3" t="s">
        <v>430</v>
      </c>
    </row>
    <row r="15" spans="2:3" x14ac:dyDescent="0.3">
      <c r="B15" s="3" t="s">
        <v>425</v>
      </c>
      <c r="C15" s="3" t="s">
        <v>431</v>
      </c>
    </row>
    <row r="16" spans="2:3" x14ac:dyDescent="0.3">
      <c r="B16" s="3" t="s">
        <v>425</v>
      </c>
      <c r="C16" s="3" t="s">
        <v>432</v>
      </c>
    </row>
    <row r="17" spans="2:3" x14ac:dyDescent="0.3">
      <c r="B17" s="3" t="s">
        <v>425</v>
      </c>
      <c r="C17" s="3" t="s">
        <v>433</v>
      </c>
    </row>
    <row r="18" spans="2:3" x14ac:dyDescent="0.3">
      <c r="B18" s="3" t="s">
        <v>425</v>
      </c>
      <c r="C18" s="3" t="s">
        <v>434</v>
      </c>
    </row>
    <row r="19" spans="2:3" x14ac:dyDescent="0.3">
      <c r="B19" s="3" t="s">
        <v>425</v>
      </c>
      <c r="C19" s="3" t="s">
        <v>435</v>
      </c>
    </row>
    <row r="21" spans="2:3" x14ac:dyDescent="0.3">
      <c r="B21" s="3" t="s">
        <v>436</v>
      </c>
      <c r="C21" s="3" t="s">
        <v>437</v>
      </c>
    </row>
    <row r="22" spans="2:3" x14ac:dyDescent="0.3">
      <c r="B22" s="3" t="s">
        <v>436</v>
      </c>
      <c r="C22" s="3" t="s">
        <v>438</v>
      </c>
    </row>
    <row r="23" spans="2:3" x14ac:dyDescent="0.3">
      <c r="B23" s="3" t="s">
        <v>436</v>
      </c>
      <c r="C23" s="3" t="s">
        <v>439</v>
      </c>
    </row>
    <row r="24" spans="2:3" x14ac:dyDescent="0.3">
      <c r="B24" s="3" t="s">
        <v>436</v>
      </c>
      <c r="C24" s="3" t="s">
        <v>440</v>
      </c>
    </row>
    <row r="25" spans="2:3" x14ac:dyDescent="0.3">
      <c r="B25" s="3" t="s">
        <v>436</v>
      </c>
      <c r="C25" s="3" t="s">
        <v>441</v>
      </c>
    </row>
    <row r="27" spans="2:3" x14ac:dyDescent="0.3">
      <c r="B27" s="3" t="s">
        <v>1043</v>
      </c>
      <c r="C27" s="3" t="s">
        <v>442</v>
      </c>
    </row>
    <row r="29" spans="2:3" x14ac:dyDescent="0.3">
      <c r="B29" s="3" t="s">
        <v>1044</v>
      </c>
      <c r="C29" s="3" t="s">
        <v>1045</v>
      </c>
    </row>
    <row r="30" spans="2:3" x14ac:dyDescent="0.3">
      <c r="B30" s="3" t="s">
        <v>1044</v>
      </c>
      <c r="C30" s="3" t="s">
        <v>1046</v>
      </c>
    </row>
    <row r="31" spans="2:3" x14ac:dyDescent="0.3">
      <c r="B31" s="3" t="s">
        <v>1044</v>
      </c>
      <c r="C31" s="3" t="s">
        <v>1047</v>
      </c>
    </row>
    <row r="32" spans="2:3" x14ac:dyDescent="0.3">
      <c r="B32" s="3" t="s">
        <v>1044</v>
      </c>
      <c r="C32" s="3" t="s">
        <v>1048</v>
      </c>
    </row>
    <row r="33" spans="2:3" x14ac:dyDescent="0.3">
      <c r="B33" s="3" t="s">
        <v>1044</v>
      </c>
      <c r="C33" s="3" t="s">
        <v>1049</v>
      </c>
    </row>
    <row r="34" spans="2:3" x14ac:dyDescent="0.3">
      <c r="B34" s="3" t="s">
        <v>1044</v>
      </c>
      <c r="C34" s="3" t="s">
        <v>1050</v>
      </c>
    </row>
    <row r="35" spans="2:3" x14ac:dyDescent="0.3">
      <c r="B35" s="3" t="s">
        <v>1044</v>
      </c>
      <c r="C35" s="3" t="s">
        <v>1051</v>
      </c>
    </row>
    <row r="36" spans="2:3" x14ac:dyDescent="0.3">
      <c r="B36" s="3" t="s">
        <v>1044</v>
      </c>
      <c r="C36" s="3" t="s">
        <v>1052</v>
      </c>
    </row>
    <row r="37" spans="2:3" x14ac:dyDescent="0.3">
      <c r="B37" s="3" t="s">
        <v>1044</v>
      </c>
      <c r="C37" s="3" t="s">
        <v>1053</v>
      </c>
    </row>
    <row r="38" spans="2:3" x14ac:dyDescent="0.3">
      <c r="B38" s="3" t="s">
        <v>1044</v>
      </c>
      <c r="C38" s="3" t="s">
        <v>1054</v>
      </c>
    </row>
    <row r="40" spans="2:3" x14ac:dyDescent="0.3">
      <c r="B40" s="3" t="s">
        <v>443</v>
      </c>
      <c r="C40" s="3" t="s">
        <v>714</v>
      </c>
    </row>
    <row r="41" spans="2:3" x14ac:dyDescent="0.3">
      <c r="B41" s="3" t="s">
        <v>443</v>
      </c>
      <c r="C41" s="3" t="s">
        <v>715</v>
      </c>
    </row>
    <row r="42" spans="2:3" x14ac:dyDescent="0.3">
      <c r="B42" s="3" t="s">
        <v>443</v>
      </c>
      <c r="C42" s="3" t="s">
        <v>444</v>
      </c>
    </row>
    <row r="43" spans="2:3" x14ac:dyDescent="0.3">
      <c r="B43" s="3" t="s">
        <v>443</v>
      </c>
      <c r="C43" s="3" t="s">
        <v>716</v>
      </c>
    </row>
    <row r="44" spans="2:3" x14ac:dyDescent="0.3">
      <c r="B44" s="3" t="s">
        <v>443</v>
      </c>
      <c r="C44" s="3" t="s">
        <v>717</v>
      </c>
    </row>
    <row r="46" spans="2:3" x14ac:dyDescent="0.3">
      <c r="B46" s="3" t="s">
        <v>861</v>
      </c>
      <c r="C46" s="3" t="s">
        <v>848</v>
      </c>
    </row>
    <row r="47" spans="2:3" x14ac:dyDescent="0.3">
      <c r="B47" s="3" t="s">
        <v>861</v>
      </c>
      <c r="C47" s="3" t="s">
        <v>849</v>
      </c>
    </row>
    <row r="48" spans="2:3" x14ac:dyDescent="0.3">
      <c r="B48" s="3" t="s">
        <v>861</v>
      </c>
      <c r="C48" s="3" t="s">
        <v>850</v>
      </c>
    </row>
    <row r="49" spans="2:3" x14ac:dyDescent="0.3">
      <c r="B49" s="3" t="s">
        <v>861</v>
      </c>
      <c r="C49" s="3" t="s">
        <v>851</v>
      </c>
    </row>
    <row r="51" spans="2:3" x14ac:dyDescent="0.3">
      <c r="B51" s="3" t="s">
        <v>862</v>
      </c>
      <c r="C51" s="3" t="s">
        <v>852</v>
      </c>
    </row>
    <row r="52" spans="2:3" x14ac:dyDescent="0.3">
      <c r="B52" s="3" t="s">
        <v>862</v>
      </c>
      <c r="C52" s="3" t="s">
        <v>853</v>
      </c>
    </row>
    <row r="53" spans="2:3" x14ac:dyDescent="0.3">
      <c r="B53" s="3" t="s">
        <v>862</v>
      </c>
      <c r="C53" s="3" t="s">
        <v>854</v>
      </c>
    </row>
    <row r="54" spans="2:3" x14ac:dyDescent="0.3">
      <c r="B54" s="3" t="s">
        <v>862</v>
      </c>
      <c r="C54" s="3" t="s">
        <v>855</v>
      </c>
    </row>
    <row r="55" spans="2:3" x14ac:dyDescent="0.3">
      <c r="B55" s="3" t="s">
        <v>862</v>
      </c>
      <c r="C55" s="3" t="s">
        <v>856</v>
      </c>
    </row>
    <row r="56" spans="2:3" x14ac:dyDescent="0.3">
      <c r="B56" s="3" t="s">
        <v>862</v>
      </c>
      <c r="C56" s="3" t="s">
        <v>857</v>
      </c>
    </row>
    <row r="57" spans="2:3" x14ac:dyDescent="0.3">
      <c r="B57" s="3" t="s">
        <v>862</v>
      </c>
      <c r="C57" s="3" t="s">
        <v>858</v>
      </c>
    </row>
    <row r="58" spans="2:3" x14ac:dyDescent="0.3">
      <c r="B58" s="3" t="s">
        <v>862</v>
      </c>
      <c r="C58" s="3" t="s">
        <v>859</v>
      </c>
    </row>
    <row r="59" spans="2:3" x14ac:dyDescent="0.3">
      <c r="B59" s="3" t="s">
        <v>862</v>
      </c>
      <c r="C59" s="3" t="s">
        <v>860</v>
      </c>
    </row>
    <row r="60" spans="2:3" ht="18.75" customHeight="1" x14ac:dyDescent="0.3">
      <c r="C60" s="21"/>
    </row>
    <row r="61" spans="2:3" x14ac:dyDescent="0.3">
      <c r="B61" s="3" t="s">
        <v>2</v>
      </c>
      <c r="C61" s="3">
        <f>SUBTOTAL(103,Table357[TOPICS])</f>
        <v>49</v>
      </c>
    </row>
  </sheetData>
  <hyperlinks>
    <hyperlink ref="C1" location="'COURSE OUTLINE'!A1" display="GO BACK TO COURSE OUTLINE" xr:uid="{00000000-0004-0000-0E00-000000000000}"/>
  </hyperlink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7"/>
  </sheetPr>
  <dimension ref="B1:C45"/>
  <sheetViews>
    <sheetView showGridLines="0" topLeftCell="A31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62.28515625" style="3" customWidth="1"/>
    <col min="3" max="3" width="75.7109375" style="3" bestFit="1" customWidth="1"/>
    <col min="4" max="16384" width="9.28515625" style="3"/>
  </cols>
  <sheetData>
    <row r="1" spans="2:3" x14ac:dyDescent="0.3">
      <c r="B1" s="6" t="s">
        <v>445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446</v>
      </c>
      <c r="C4" s="3" t="s">
        <v>447</v>
      </c>
    </row>
    <row r="5" spans="2:3" x14ac:dyDescent="0.3">
      <c r="B5" s="3" t="s">
        <v>446</v>
      </c>
      <c r="C5" s="3" t="s">
        <v>448</v>
      </c>
    </row>
    <row r="6" spans="2:3" x14ac:dyDescent="0.3">
      <c r="B6" s="3" t="s">
        <v>446</v>
      </c>
      <c r="C6" s="3" t="s">
        <v>449</v>
      </c>
    </row>
    <row r="8" spans="2:3" x14ac:dyDescent="0.3">
      <c r="B8" s="3" t="s">
        <v>450</v>
      </c>
      <c r="C8" s="3" t="s">
        <v>451</v>
      </c>
    </row>
    <row r="9" spans="2:3" x14ac:dyDescent="0.3">
      <c r="B9" s="3" t="s">
        <v>450</v>
      </c>
      <c r="C9" s="3" t="s">
        <v>452</v>
      </c>
    </row>
    <row r="10" spans="2:3" x14ac:dyDescent="0.3">
      <c r="B10" s="3" t="s">
        <v>450</v>
      </c>
      <c r="C10" s="3" t="s">
        <v>453</v>
      </c>
    </row>
    <row r="12" spans="2:3" x14ac:dyDescent="0.3">
      <c r="B12" s="3" t="s">
        <v>454</v>
      </c>
      <c r="C12" s="3" t="s">
        <v>455</v>
      </c>
    </row>
    <row r="13" spans="2:3" x14ac:dyDescent="0.3">
      <c r="B13" s="3" t="s">
        <v>454</v>
      </c>
      <c r="C13" s="3" t="s">
        <v>456</v>
      </c>
    </row>
    <row r="15" spans="2:3" x14ac:dyDescent="0.3">
      <c r="B15" s="3" t="s">
        <v>457</v>
      </c>
      <c r="C15" s="3" t="s">
        <v>458</v>
      </c>
    </row>
    <row r="16" spans="2:3" x14ac:dyDescent="0.3">
      <c r="B16" s="3" t="s">
        <v>457</v>
      </c>
      <c r="C16" s="3" t="s">
        <v>124</v>
      </c>
    </row>
    <row r="18" spans="2:3" x14ac:dyDescent="0.3">
      <c r="B18" s="3" t="s">
        <v>459</v>
      </c>
      <c r="C18" s="3" t="s">
        <v>460</v>
      </c>
    </row>
    <row r="19" spans="2:3" x14ac:dyDescent="0.3">
      <c r="B19" s="3" t="s">
        <v>459</v>
      </c>
      <c r="C19" s="3" t="s">
        <v>461</v>
      </c>
    </row>
    <row r="20" spans="2:3" x14ac:dyDescent="0.3">
      <c r="B20" s="3" t="s">
        <v>459</v>
      </c>
      <c r="C20" s="3" t="s">
        <v>462</v>
      </c>
    </row>
    <row r="21" spans="2:3" x14ac:dyDescent="0.3">
      <c r="B21" s="3" t="s">
        <v>459</v>
      </c>
      <c r="C21" s="3" t="s">
        <v>463</v>
      </c>
    </row>
    <row r="22" spans="2:3" x14ac:dyDescent="0.3">
      <c r="B22" s="3" t="s">
        <v>459</v>
      </c>
      <c r="C22" s="3" t="s">
        <v>464</v>
      </c>
    </row>
    <row r="23" spans="2:3" x14ac:dyDescent="0.3">
      <c r="B23" s="3" t="s">
        <v>459</v>
      </c>
      <c r="C23" s="3" t="s">
        <v>465</v>
      </c>
    </row>
    <row r="24" spans="2:3" x14ac:dyDescent="0.3">
      <c r="B24" s="3" t="s">
        <v>459</v>
      </c>
      <c r="C24" s="3" t="s">
        <v>466</v>
      </c>
    </row>
    <row r="25" spans="2:3" x14ac:dyDescent="0.3">
      <c r="B25" s="3" t="s">
        <v>459</v>
      </c>
      <c r="C25" s="3" t="s">
        <v>467</v>
      </c>
    </row>
    <row r="26" spans="2:3" x14ac:dyDescent="0.3">
      <c r="B26" s="3" t="s">
        <v>459</v>
      </c>
      <c r="C26" s="3" t="s">
        <v>468</v>
      </c>
    </row>
    <row r="27" spans="2:3" x14ac:dyDescent="0.3">
      <c r="B27" s="3" t="s">
        <v>459</v>
      </c>
      <c r="C27" s="3" t="s">
        <v>469</v>
      </c>
    </row>
    <row r="28" spans="2:3" x14ac:dyDescent="0.3">
      <c r="B28" s="3" t="s">
        <v>459</v>
      </c>
      <c r="C28" s="3" t="s">
        <v>470</v>
      </c>
    </row>
    <row r="29" spans="2:3" x14ac:dyDescent="0.3">
      <c r="B29" s="3" t="s">
        <v>459</v>
      </c>
      <c r="C29" s="3" t="s">
        <v>471</v>
      </c>
    </row>
    <row r="31" spans="2:3" x14ac:dyDescent="0.3">
      <c r="B31" s="3" t="s">
        <v>472</v>
      </c>
      <c r="C31" s="3" t="s">
        <v>473</v>
      </c>
    </row>
    <row r="32" spans="2:3" x14ac:dyDescent="0.3">
      <c r="B32" s="3" t="s">
        <v>472</v>
      </c>
      <c r="C32" s="3" t="s">
        <v>474</v>
      </c>
    </row>
    <row r="33" spans="2:3" x14ac:dyDescent="0.3">
      <c r="B33" s="3" t="s">
        <v>472</v>
      </c>
      <c r="C33" s="3" t="s">
        <v>475</v>
      </c>
    </row>
    <row r="34" spans="2:3" x14ac:dyDescent="0.3">
      <c r="B34" s="3" t="s">
        <v>472</v>
      </c>
      <c r="C34" s="3" t="s">
        <v>476</v>
      </c>
    </row>
    <row r="35" spans="2:3" x14ac:dyDescent="0.3">
      <c r="B35" s="3" t="s">
        <v>472</v>
      </c>
      <c r="C35" s="3" t="s">
        <v>477</v>
      </c>
    </row>
    <row r="36" spans="2:3" x14ac:dyDescent="0.3">
      <c r="B36" s="3" t="s">
        <v>472</v>
      </c>
      <c r="C36" s="3" t="s">
        <v>478</v>
      </c>
    </row>
    <row r="37" spans="2:3" x14ac:dyDescent="0.3">
      <c r="B37" s="3" t="s">
        <v>472</v>
      </c>
      <c r="C37" s="3" t="s">
        <v>479</v>
      </c>
    </row>
    <row r="38" spans="2:3" x14ac:dyDescent="0.3">
      <c r="B38" s="3" t="s">
        <v>472</v>
      </c>
      <c r="C38" s="3" t="s">
        <v>480</v>
      </c>
    </row>
    <row r="39" spans="2:3" x14ac:dyDescent="0.3">
      <c r="B39" s="3" t="s">
        <v>472</v>
      </c>
      <c r="C39" s="3" t="s">
        <v>481</v>
      </c>
    </row>
    <row r="40" spans="2:3" x14ac:dyDescent="0.3">
      <c r="B40" s="3" t="s">
        <v>472</v>
      </c>
      <c r="C40" s="3" t="s">
        <v>482</v>
      </c>
    </row>
    <row r="41" spans="2:3" x14ac:dyDescent="0.3">
      <c r="B41" s="3" t="s">
        <v>472</v>
      </c>
      <c r="C41" s="3" t="s">
        <v>483</v>
      </c>
    </row>
    <row r="45" spans="2:3" x14ac:dyDescent="0.3">
      <c r="B45" s="3" t="s">
        <v>2</v>
      </c>
      <c r="C45" s="3">
        <f>SUBTOTAL(103,Table3578[TOPICS])</f>
        <v>33</v>
      </c>
    </row>
  </sheetData>
  <hyperlinks>
    <hyperlink ref="C1" location="'COURSE OUTLINE'!A1" display="GO BACK TO COURSE OUTLINE" xr:uid="{00000000-0004-0000-0F00-000000000000}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theme="7"/>
  </sheetPr>
  <dimension ref="B1:C47"/>
  <sheetViews>
    <sheetView showGridLines="0" topLeftCell="A25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52.42578125" style="3" customWidth="1"/>
    <col min="3" max="3" width="64.85546875" style="3" bestFit="1" customWidth="1"/>
    <col min="4" max="16384" width="9.28515625" style="3"/>
  </cols>
  <sheetData>
    <row r="1" spans="2:3" x14ac:dyDescent="0.3">
      <c r="B1" s="6" t="s">
        <v>1078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1238</v>
      </c>
      <c r="C4" s="3" t="s">
        <v>1057</v>
      </c>
    </row>
    <row r="5" spans="2:3" x14ac:dyDescent="0.3">
      <c r="B5" s="3" t="s">
        <v>1238</v>
      </c>
      <c r="C5" s="3" t="s">
        <v>1058</v>
      </c>
    </row>
    <row r="6" spans="2:3" x14ac:dyDescent="0.3">
      <c r="B6" s="3" t="s">
        <v>1238</v>
      </c>
      <c r="C6" s="3" t="s">
        <v>1059</v>
      </c>
    </row>
    <row r="7" spans="2:3" x14ac:dyDescent="0.3">
      <c r="B7" s="3" t="s">
        <v>1238</v>
      </c>
      <c r="C7" s="3" t="s">
        <v>1060</v>
      </c>
    </row>
    <row r="8" spans="2:3" x14ac:dyDescent="0.3">
      <c r="B8" s="3" t="s">
        <v>1238</v>
      </c>
      <c r="C8" s="3" t="s">
        <v>1061</v>
      </c>
    </row>
    <row r="10" spans="2:3" x14ac:dyDescent="0.3">
      <c r="B10" s="3" t="s">
        <v>1068</v>
      </c>
      <c r="C10" s="3" t="s">
        <v>20</v>
      </c>
    </row>
    <row r="11" spans="2:3" x14ac:dyDescent="0.3">
      <c r="B11" s="3" t="s">
        <v>1068</v>
      </c>
      <c r="C11" s="3" t="s">
        <v>1062</v>
      </c>
    </row>
    <row r="12" spans="2:3" x14ac:dyDescent="0.3">
      <c r="B12" s="3" t="s">
        <v>1068</v>
      </c>
      <c r="C12" s="3" t="s">
        <v>1063</v>
      </c>
    </row>
    <row r="13" spans="2:3" x14ac:dyDescent="0.3">
      <c r="B13" s="3" t="s">
        <v>1068</v>
      </c>
      <c r="C13" s="3" t="s">
        <v>1064</v>
      </c>
    </row>
    <row r="14" spans="2:3" x14ac:dyDescent="0.3">
      <c r="B14" s="3" t="s">
        <v>1068</v>
      </c>
      <c r="C14" s="3" t="s">
        <v>1065</v>
      </c>
    </row>
    <row r="15" spans="2:3" x14ac:dyDescent="0.3">
      <c r="B15" s="3" t="s">
        <v>1068</v>
      </c>
      <c r="C15" s="3" t="s">
        <v>49</v>
      </c>
    </row>
    <row r="16" spans="2:3" x14ac:dyDescent="0.3">
      <c r="B16" s="3" t="s">
        <v>1068</v>
      </c>
      <c r="C16" s="3" t="s">
        <v>1066</v>
      </c>
    </row>
    <row r="18" spans="2:3" x14ac:dyDescent="0.3">
      <c r="B18" s="3" t="s">
        <v>1067</v>
      </c>
      <c r="C18" s="3" t="s">
        <v>1069</v>
      </c>
    </row>
    <row r="19" spans="2:3" x14ac:dyDescent="0.3">
      <c r="B19" s="3" t="s">
        <v>1067</v>
      </c>
      <c r="C19" s="3" t="s">
        <v>1070</v>
      </c>
    </row>
    <row r="20" spans="2:3" x14ac:dyDescent="0.3">
      <c r="B20" s="3" t="s">
        <v>1067</v>
      </c>
      <c r="C20" s="3" t="s">
        <v>1071</v>
      </c>
    </row>
    <row r="21" spans="2:3" x14ac:dyDescent="0.3">
      <c r="B21" s="3" t="s">
        <v>1067</v>
      </c>
      <c r="C21" s="3" t="s">
        <v>1072</v>
      </c>
    </row>
    <row r="22" spans="2:3" x14ac:dyDescent="0.3">
      <c r="B22" s="3" t="s">
        <v>1067</v>
      </c>
      <c r="C22" s="3" t="s">
        <v>1073</v>
      </c>
    </row>
    <row r="23" spans="2:3" x14ac:dyDescent="0.3">
      <c r="B23" s="3" t="s">
        <v>1067</v>
      </c>
      <c r="C23" s="3" t="s">
        <v>1074</v>
      </c>
    </row>
    <row r="24" spans="2:3" x14ac:dyDescent="0.3">
      <c r="B24" s="3" t="s">
        <v>1067</v>
      </c>
      <c r="C24" s="3" t="s">
        <v>1075</v>
      </c>
    </row>
    <row r="25" spans="2:3" x14ac:dyDescent="0.3">
      <c r="B25" s="3" t="s">
        <v>1067</v>
      </c>
      <c r="C25" s="3" t="s">
        <v>49</v>
      </c>
    </row>
    <row r="26" spans="2:3" x14ac:dyDescent="0.3">
      <c r="B26" s="3" t="s">
        <v>1067</v>
      </c>
      <c r="C26" s="3" t="s">
        <v>1076</v>
      </c>
    </row>
    <row r="28" spans="2:3" x14ac:dyDescent="0.3">
      <c r="B28" s="3" t="s">
        <v>1239</v>
      </c>
      <c r="C28" s="3" t="s">
        <v>1240</v>
      </c>
    </row>
    <row r="29" spans="2:3" x14ac:dyDescent="0.3">
      <c r="B29" s="3" t="s">
        <v>1239</v>
      </c>
      <c r="C29" s="3" t="s">
        <v>1241</v>
      </c>
    </row>
    <row r="31" spans="2:3" x14ac:dyDescent="0.3">
      <c r="B31" s="3" t="s">
        <v>1242</v>
      </c>
      <c r="C31" s="3" t="s">
        <v>1243</v>
      </c>
    </row>
    <row r="32" spans="2:3" x14ac:dyDescent="0.3">
      <c r="B32" s="3" t="s">
        <v>1242</v>
      </c>
      <c r="C32" s="3" t="s">
        <v>484</v>
      </c>
    </row>
    <row r="33" spans="2:3" x14ac:dyDescent="0.3">
      <c r="B33" s="3" t="s">
        <v>1242</v>
      </c>
      <c r="C33" s="3" t="s">
        <v>1244</v>
      </c>
    </row>
    <row r="34" spans="2:3" x14ac:dyDescent="0.3">
      <c r="B34" s="3" t="s">
        <v>1242</v>
      </c>
      <c r="C34" s="3" t="s">
        <v>1245</v>
      </c>
    </row>
    <row r="36" spans="2:3" x14ac:dyDescent="0.3">
      <c r="B36" s="3" t="s">
        <v>1246</v>
      </c>
      <c r="C36" s="3" t="s">
        <v>1247</v>
      </c>
    </row>
    <row r="37" spans="2:3" x14ac:dyDescent="0.3">
      <c r="B37" s="3" t="s">
        <v>1246</v>
      </c>
      <c r="C37" s="3" t="s">
        <v>1248</v>
      </c>
    </row>
    <row r="38" spans="2:3" x14ac:dyDescent="0.3">
      <c r="B38" s="3" t="s">
        <v>1246</v>
      </c>
      <c r="C38" s="3" t="s">
        <v>1249</v>
      </c>
    </row>
    <row r="39" spans="2:3" x14ac:dyDescent="0.3">
      <c r="B39" s="3" t="s">
        <v>1246</v>
      </c>
      <c r="C39" s="3" t="s">
        <v>1250</v>
      </c>
    </row>
    <row r="40" spans="2:3" x14ac:dyDescent="0.3">
      <c r="B40" s="3" t="s">
        <v>1246</v>
      </c>
      <c r="C40" s="3" t="s">
        <v>1251</v>
      </c>
    </row>
    <row r="41" spans="2:3" x14ac:dyDescent="0.3">
      <c r="B41" s="3" t="s">
        <v>1246</v>
      </c>
      <c r="C41" s="3" t="s">
        <v>1252</v>
      </c>
    </row>
    <row r="42" spans="2:3" x14ac:dyDescent="0.3">
      <c r="B42" s="3" t="s">
        <v>1246</v>
      </c>
      <c r="C42" s="3" t="s">
        <v>1253</v>
      </c>
    </row>
    <row r="43" spans="2:3" x14ac:dyDescent="0.3">
      <c r="B43" s="3" t="s">
        <v>1246</v>
      </c>
      <c r="C43" s="3" t="s">
        <v>1254</v>
      </c>
    </row>
    <row r="44" spans="2:3" x14ac:dyDescent="0.3">
      <c r="B44" s="3" t="s">
        <v>1246</v>
      </c>
      <c r="C44" s="3" t="s">
        <v>1060</v>
      </c>
    </row>
    <row r="47" spans="2:3" x14ac:dyDescent="0.3">
      <c r="B47" s="3" t="s">
        <v>2</v>
      </c>
      <c r="C47" s="3">
        <f>SUBTOTAL(103,Table359[TOPICS])</f>
        <v>36</v>
      </c>
    </row>
  </sheetData>
  <hyperlinks>
    <hyperlink ref="C1" location="'COURSE OUTLINE'!A1" display="GO BACK TO COURSE OUTLINE" xr:uid="{00000000-0004-0000-1000-000000000000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</sheetPr>
  <dimension ref="B1:C26"/>
  <sheetViews>
    <sheetView showGridLines="0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51.28515625" style="3" customWidth="1"/>
    <col min="3" max="3" width="69.140625" style="3" customWidth="1"/>
    <col min="4" max="16384" width="9.28515625" style="3"/>
  </cols>
  <sheetData>
    <row r="1" spans="2:3" x14ac:dyDescent="0.3">
      <c r="B1" s="6" t="s">
        <v>510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517</v>
      </c>
      <c r="C4" s="3" t="s">
        <v>518</v>
      </c>
    </row>
    <row r="5" spans="2:3" x14ac:dyDescent="0.3">
      <c r="B5" s="3" t="s">
        <v>517</v>
      </c>
      <c r="C5" s="3" t="s">
        <v>519</v>
      </c>
    </row>
    <row r="6" spans="2:3" x14ac:dyDescent="0.3">
      <c r="B6" s="3" t="s">
        <v>517</v>
      </c>
      <c r="C6" s="3" t="s">
        <v>520</v>
      </c>
    </row>
    <row r="7" spans="2:3" x14ac:dyDescent="0.3">
      <c r="B7" s="3" t="s">
        <v>517</v>
      </c>
      <c r="C7" s="3" t="s">
        <v>521</v>
      </c>
    </row>
    <row r="8" spans="2:3" x14ac:dyDescent="0.3">
      <c r="B8" s="3" t="s">
        <v>517</v>
      </c>
      <c r="C8" s="3" t="s">
        <v>522</v>
      </c>
    </row>
    <row r="9" spans="2:3" x14ac:dyDescent="0.3">
      <c r="B9" s="3" t="s">
        <v>517</v>
      </c>
      <c r="C9" s="3" t="s">
        <v>523</v>
      </c>
    </row>
    <row r="11" spans="2:3" x14ac:dyDescent="0.3">
      <c r="B11" s="3" t="s">
        <v>511</v>
      </c>
      <c r="C11" s="3" t="s">
        <v>512</v>
      </c>
    </row>
    <row r="12" spans="2:3" x14ac:dyDescent="0.3">
      <c r="B12" s="3" t="s">
        <v>511</v>
      </c>
      <c r="C12" s="3" t="s">
        <v>513</v>
      </c>
    </row>
    <row r="13" spans="2:3" x14ac:dyDescent="0.3">
      <c r="B13" s="3" t="s">
        <v>511</v>
      </c>
      <c r="C13" s="3" t="s">
        <v>514</v>
      </c>
    </row>
    <row r="14" spans="2:3" x14ac:dyDescent="0.3">
      <c r="B14" s="3" t="s">
        <v>511</v>
      </c>
      <c r="C14" s="3" t="s">
        <v>515</v>
      </c>
    </row>
    <row r="15" spans="2:3" x14ac:dyDescent="0.3">
      <c r="B15" s="3" t="s">
        <v>511</v>
      </c>
      <c r="C15" s="3" t="s">
        <v>516</v>
      </c>
    </row>
    <row r="16" spans="2:3" x14ac:dyDescent="0.3">
      <c r="B16" s="6"/>
    </row>
    <row r="17" spans="2:3" x14ac:dyDescent="0.3">
      <c r="B17" s="3" t="s">
        <v>839</v>
      </c>
      <c r="C17" s="3" t="s">
        <v>840</v>
      </c>
    </row>
    <row r="18" spans="2:3" x14ac:dyDescent="0.3">
      <c r="B18" s="3" t="s">
        <v>839</v>
      </c>
      <c r="C18" s="3" t="s">
        <v>841</v>
      </c>
    </row>
    <row r="19" spans="2:3" x14ac:dyDescent="0.3">
      <c r="B19" s="3" t="s">
        <v>839</v>
      </c>
      <c r="C19" s="3" t="s">
        <v>842</v>
      </c>
    </row>
    <row r="20" spans="2:3" x14ac:dyDescent="0.3">
      <c r="B20" s="3" t="s">
        <v>839</v>
      </c>
      <c r="C20" s="3" t="s">
        <v>843</v>
      </c>
    </row>
    <row r="21" spans="2:3" x14ac:dyDescent="0.3">
      <c r="B21" s="3" t="s">
        <v>839</v>
      </c>
      <c r="C21" s="3" t="s">
        <v>844</v>
      </c>
    </row>
    <row r="22" spans="2:3" x14ac:dyDescent="0.3">
      <c r="B22" s="3" t="s">
        <v>839</v>
      </c>
      <c r="C22" s="3" t="s">
        <v>845</v>
      </c>
    </row>
    <row r="23" spans="2:3" x14ac:dyDescent="0.3">
      <c r="B23" s="3" t="s">
        <v>839</v>
      </c>
      <c r="C23" s="3" t="s">
        <v>846</v>
      </c>
    </row>
    <row r="24" spans="2:3" x14ac:dyDescent="0.3">
      <c r="B24" s="3" t="s">
        <v>839</v>
      </c>
      <c r="C24" s="3" t="s">
        <v>847</v>
      </c>
    </row>
    <row r="26" spans="2:3" x14ac:dyDescent="0.3">
      <c r="B26" s="3" t="s">
        <v>2</v>
      </c>
      <c r="C26" s="3">
        <f>SUBTOTAL(103,Table35910[TOPICS])</f>
        <v>19</v>
      </c>
    </row>
  </sheetData>
  <hyperlinks>
    <hyperlink ref="C1" location="'COURSE OUTLINE'!A1" display="GO BACK TO COURSE OUTLINE" xr:uid="{00000000-0004-0000-1100-000000000000}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F7A6-ACB0-4F06-84D5-6097E74F2EAA}">
  <sheetPr>
    <tabColor theme="7"/>
  </sheetPr>
  <dimension ref="B1:C106"/>
  <sheetViews>
    <sheetView showGridLines="0" topLeftCell="A82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119.42578125" style="3" bestFit="1" customWidth="1"/>
    <col min="3" max="3" width="91.140625" style="3" bestFit="1" customWidth="1"/>
    <col min="4" max="16384" width="9.28515625" style="3"/>
  </cols>
  <sheetData>
    <row r="1" spans="2:3" x14ac:dyDescent="0.3">
      <c r="B1" s="6" t="s">
        <v>1079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1080</v>
      </c>
      <c r="C4" s="3" t="s">
        <v>1101</v>
      </c>
    </row>
    <row r="5" spans="2:3" x14ac:dyDescent="0.3">
      <c r="B5" s="3" t="s">
        <v>1080</v>
      </c>
      <c r="C5" s="3" t="s">
        <v>1102</v>
      </c>
    </row>
    <row r="6" spans="2:3" x14ac:dyDescent="0.3">
      <c r="B6" s="3" t="s">
        <v>1080</v>
      </c>
      <c r="C6" s="3" t="s">
        <v>1103</v>
      </c>
    </row>
    <row r="7" spans="2:3" x14ac:dyDescent="0.3">
      <c r="B7" s="3" t="s">
        <v>1080</v>
      </c>
      <c r="C7" s="3" t="s">
        <v>1095</v>
      </c>
    </row>
    <row r="9" spans="2:3" x14ac:dyDescent="0.3">
      <c r="B9" s="3" t="s">
        <v>1081</v>
      </c>
      <c r="C9" s="3" t="s">
        <v>1096</v>
      </c>
    </row>
    <row r="10" spans="2:3" x14ac:dyDescent="0.3">
      <c r="B10" s="3" t="s">
        <v>1081</v>
      </c>
      <c r="C10" s="3" t="s">
        <v>1097</v>
      </c>
    </row>
    <row r="11" spans="2:3" x14ac:dyDescent="0.3">
      <c r="B11" s="3" t="s">
        <v>1081</v>
      </c>
      <c r="C11" s="3" t="s">
        <v>1098</v>
      </c>
    </row>
    <row r="12" spans="2:3" x14ac:dyDescent="0.3">
      <c r="B12" s="3" t="s">
        <v>1081</v>
      </c>
      <c r="C12" s="3" t="s">
        <v>1099</v>
      </c>
    </row>
    <row r="13" spans="2:3" x14ac:dyDescent="0.3">
      <c r="B13" s="3" t="s">
        <v>1081</v>
      </c>
      <c r="C13" s="3" t="s">
        <v>1100</v>
      </c>
    </row>
    <row r="15" spans="2:3" x14ac:dyDescent="0.3">
      <c r="B15" s="3" t="s">
        <v>1082</v>
      </c>
      <c r="C15" s="3" t="s">
        <v>1104</v>
      </c>
    </row>
    <row r="16" spans="2:3" x14ac:dyDescent="0.3">
      <c r="B16" s="3" t="s">
        <v>1082</v>
      </c>
      <c r="C16" s="3" t="s">
        <v>1105</v>
      </c>
    </row>
    <row r="17" spans="2:3" x14ac:dyDescent="0.3">
      <c r="B17" s="3" t="s">
        <v>1082</v>
      </c>
      <c r="C17" s="3" t="s">
        <v>1106</v>
      </c>
    </row>
    <row r="19" spans="2:3" x14ac:dyDescent="0.3">
      <c r="B19" s="3" t="s">
        <v>1083</v>
      </c>
      <c r="C19" s="3" t="s">
        <v>1107</v>
      </c>
    </row>
    <row r="20" spans="2:3" x14ac:dyDescent="0.3">
      <c r="B20" s="3" t="s">
        <v>1083</v>
      </c>
      <c r="C20" s="3" t="s">
        <v>1108</v>
      </c>
    </row>
    <row r="21" spans="2:3" x14ac:dyDescent="0.3">
      <c r="B21" s="3" t="s">
        <v>1083</v>
      </c>
      <c r="C21" s="3" t="s">
        <v>1109</v>
      </c>
    </row>
    <row r="22" spans="2:3" x14ac:dyDescent="0.3">
      <c r="B22" s="3" t="s">
        <v>1083</v>
      </c>
      <c r="C22" s="3" t="s">
        <v>1110</v>
      </c>
    </row>
    <row r="23" spans="2:3" x14ac:dyDescent="0.3">
      <c r="B23" s="3" t="s">
        <v>1083</v>
      </c>
      <c r="C23" s="3" t="s">
        <v>1111</v>
      </c>
    </row>
    <row r="24" spans="2:3" x14ac:dyDescent="0.3">
      <c r="B24" s="3" t="s">
        <v>1083</v>
      </c>
      <c r="C24" s="3" t="s">
        <v>1112</v>
      </c>
    </row>
    <row r="25" spans="2:3" x14ac:dyDescent="0.3">
      <c r="B25" s="3" t="s">
        <v>1083</v>
      </c>
      <c r="C25" s="3" t="s">
        <v>1113</v>
      </c>
    </row>
    <row r="27" spans="2:3" x14ac:dyDescent="0.3">
      <c r="B27" s="3" t="s">
        <v>1084</v>
      </c>
      <c r="C27" s="3" t="s">
        <v>1114</v>
      </c>
    </row>
    <row r="28" spans="2:3" x14ac:dyDescent="0.3">
      <c r="B28" s="3" t="s">
        <v>1084</v>
      </c>
      <c r="C28" s="3" t="s">
        <v>1115</v>
      </c>
    </row>
    <row r="29" spans="2:3" x14ac:dyDescent="0.3">
      <c r="B29" s="3" t="s">
        <v>1084</v>
      </c>
      <c r="C29" s="3" t="s">
        <v>1116</v>
      </c>
    </row>
    <row r="30" spans="2:3" x14ac:dyDescent="0.3">
      <c r="B30" s="3" t="s">
        <v>1084</v>
      </c>
      <c r="C30" s="3" t="s">
        <v>1117</v>
      </c>
    </row>
    <row r="31" spans="2:3" x14ac:dyDescent="0.3">
      <c r="B31" s="3" t="s">
        <v>1084</v>
      </c>
      <c r="C31" s="3" t="s">
        <v>1118</v>
      </c>
    </row>
    <row r="33" spans="2:3" x14ac:dyDescent="0.3">
      <c r="B33" s="3" t="s">
        <v>1085</v>
      </c>
      <c r="C33" s="3" t="s">
        <v>1119</v>
      </c>
    </row>
    <row r="34" spans="2:3" x14ac:dyDescent="0.3">
      <c r="B34" s="3" t="s">
        <v>1085</v>
      </c>
      <c r="C34" s="3" t="s">
        <v>1120</v>
      </c>
    </row>
    <row r="35" spans="2:3" x14ac:dyDescent="0.3">
      <c r="B35" s="3" t="s">
        <v>1085</v>
      </c>
      <c r="C35" s="3" t="s">
        <v>1121</v>
      </c>
    </row>
    <row r="36" spans="2:3" x14ac:dyDescent="0.3">
      <c r="B36" s="3" t="s">
        <v>1085</v>
      </c>
      <c r="C36" s="3" t="s">
        <v>1122</v>
      </c>
    </row>
    <row r="37" spans="2:3" x14ac:dyDescent="0.3">
      <c r="B37" s="3" t="s">
        <v>1085</v>
      </c>
      <c r="C37" s="3" t="s">
        <v>1123</v>
      </c>
    </row>
    <row r="39" spans="2:3" x14ac:dyDescent="0.3">
      <c r="B39" s="3" t="s">
        <v>1086</v>
      </c>
      <c r="C39" s="3" t="s">
        <v>1124</v>
      </c>
    </row>
    <row r="40" spans="2:3" x14ac:dyDescent="0.3">
      <c r="B40" s="3" t="s">
        <v>1086</v>
      </c>
      <c r="C40" s="3" t="s">
        <v>1125</v>
      </c>
    </row>
    <row r="41" spans="2:3" x14ac:dyDescent="0.3">
      <c r="B41" s="3" t="s">
        <v>1086</v>
      </c>
      <c r="C41" s="3" t="s">
        <v>1126</v>
      </c>
    </row>
    <row r="42" spans="2:3" x14ac:dyDescent="0.3">
      <c r="B42" s="3" t="s">
        <v>1086</v>
      </c>
      <c r="C42" s="3" t="s">
        <v>1127</v>
      </c>
    </row>
    <row r="43" spans="2:3" x14ac:dyDescent="0.3">
      <c r="B43" s="3" t="s">
        <v>1086</v>
      </c>
      <c r="C43" s="3" t="s">
        <v>1128</v>
      </c>
    </row>
    <row r="45" spans="2:3" x14ac:dyDescent="0.3">
      <c r="B45" s="3" t="s">
        <v>1087</v>
      </c>
      <c r="C45" s="3" t="s">
        <v>1129</v>
      </c>
    </row>
    <row r="46" spans="2:3" x14ac:dyDescent="0.3">
      <c r="B46" s="3" t="s">
        <v>1087</v>
      </c>
      <c r="C46" s="3" t="s">
        <v>1130</v>
      </c>
    </row>
    <row r="48" spans="2:3" x14ac:dyDescent="0.3">
      <c r="B48" s="3" t="s">
        <v>1088</v>
      </c>
      <c r="C48" s="3" t="s">
        <v>1131</v>
      </c>
    </row>
    <row r="49" spans="2:3" x14ac:dyDescent="0.3">
      <c r="B49" s="3" t="s">
        <v>1088</v>
      </c>
      <c r="C49" s="3" t="s">
        <v>1132</v>
      </c>
    </row>
    <row r="50" spans="2:3" x14ac:dyDescent="0.3">
      <c r="B50" s="3" t="s">
        <v>1088</v>
      </c>
      <c r="C50" s="3" t="s">
        <v>1133</v>
      </c>
    </row>
    <row r="51" spans="2:3" x14ac:dyDescent="0.3">
      <c r="B51" s="3" t="s">
        <v>1088</v>
      </c>
      <c r="C51" s="3" t="s">
        <v>1134</v>
      </c>
    </row>
    <row r="53" spans="2:3" x14ac:dyDescent="0.3">
      <c r="B53" s="3" t="s">
        <v>1089</v>
      </c>
      <c r="C53" s="3" t="s">
        <v>1135</v>
      </c>
    </row>
    <row r="54" spans="2:3" x14ac:dyDescent="0.3">
      <c r="B54" s="3" t="s">
        <v>1089</v>
      </c>
      <c r="C54" s="3" t="s">
        <v>1136</v>
      </c>
    </row>
    <row r="55" spans="2:3" x14ac:dyDescent="0.3">
      <c r="B55" s="3" t="s">
        <v>1089</v>
      </c>
      <c r="C55" s="3" t="s">
        <v>1137</v>
      </c>
    </row>
    <row r="56" spans="2:3" x14ac:dyDescent="0.3">
      <c r="B56" s="3" t="s">
        <v>1089</v>
      </c>
      <c r="C56" s="3" t="s">
        <v>1138</v>
      </c>
    </row>
    <row r="58" spans="2:3" x14ac:dyDescent="0.3">
      <c r="B58" s="3" t="s">
        <v>1090</v>
      </c>
      <c r="C58" s="3" t="s">
        <v>1139</v>
      </c>
    </row>
    <row r="59" spans="2:3" x14ac:dyDescent="0.3">
      <c r="B59" s="3" t="s">
        <v>1090</v>
      </c>
      <c r="C59" s="3" t="s">
        <v>1140</v>
      </c>
    </row>
    <row r="60" spans="2:3" x14ac:dyDescent="0.3">
      <c r="B60" s="3" t="s">
        <v>1090</v>
      </c>
      <c r="C60" s="3" t="s">
        <v>1141</v>
      </c>
    </row>
    <row r="61" spans="2:3" x14ac:dyDescent="0.3">
      <c r="B61" s="3" t="s">
        <v>1090</v>
      </c>
      <c r="C61" s="3" t="s">
        <v>1142</v>
      </c>
    </row>
    <row r="63" spans="2:3" x14ac:dyDescent="0.3">
      <c r="B63" s="3" t="s">
        <v>1091</v>
      </c>
      <c r="C63" s="3" t="s">
        <v>1143</v>
      </c>
    </row>
    <row r="64" spans="2:3" x14ac:dyDescent="0.3">
      <c r="B64" s="3" t="s">
        <v>1091</v>
      </c>
      <c r="C64" s="3" t="s">
        <v>1144</v>
      </c>
    </row>
    <row r="65" spans="2:3" x14ac:dyDescent="0.3">
      <c r="B65" s="3" t="s">
        <v>1091</v>
      </c>
      <c r="C65" s="3" t="s">
        <v>1145</v>
      </c>
    </row>
    <row r="66" spans="2:3" x14ac:dyDescent="0.3">
      <c r="B66" s="3" t="s">
        <v>1091</v>
      </c>
      <c r="C66" s="3" t="s">
        <v>1146</v>
      </c>
    </row>
    <row r="67" spans="2:3" x14ac:dyDescent="0.3">
      <c r="B67" s="3" t="s">
        <v>1091</v>
      </c>
      <c r="C67" s="3" t="s">
        <v>1147</v>
      </c>
    </row>
    <row r="69" spans="2:3" x14ac:dyDescent="0.3">
      <c r="B69" s="3" t="s">
        <v>1092</v>
      </c>
      <c r="C69" s="3" t="s">
        <v>1148</v>
      </c>
    </row>
    <row r="70" spans="2:3" x14ac:dyDescent="0.3">
      <c r="B70" s="3" t="s">
        <v>1092</v>
      </c>
      <c r="C70" s="3" t="s">
        <v>1149</v>
      </c>
    </row>
    <row r="71" spans="2:3" x14ac:dyDescent="0.3">
      <c r="B71" s="3" t="s">
        <v>1092</v>
      </c>
      <c r="C71" s="3" t="s">
        <v>1150</v>
      </c>
    </row>
    <row r="72" spans="2:3" x14ac:dyDescent="0.3">
      <c r="B72" s="3" t="s">
        <v>1092</v>
      </c>
      <c r="C72" s="3" t="s">
        <v>1151</v>
      </c>
    </row>
    <row r="74" spans="2:3" x14ac:dyDescent="0.3">
      <c r="B74" s="3" t="s">
        <v>1093</v>
      </c>
      <c r="C74" s="3" t="s">
        <v>1152</v>
      </c>
    </row>
    <row r="75" spans="2:3" x14ac:dyDescent="0.3">
      <c r="B75" s="3" t="s">
        <v>1093</v>
      </c>
      <c r="C75" s="3" t="s">
        <v>1153</v>
      </c>
    </row>
    <row r="76" spans="2:3" x14ac:dyDescent="0.3">
      <c r="B76" s="3" t="s">
        <v>1093</v>
      </c>
      <c r="C76" s="3" t="s">
        <v>1154</v>
      </c>
    </row>
    <row r="78" spans="2:3" x14ac:dyDescent="0.3">
      <c r="B78" s="3" t="s">
        <v>1094</v>
      </c>
      <c r="C78" s="3" t="s">
        <v>1155</v>
      </c>
    </row>
    <row r="79" spans="2:3" x14ac:dyDescent="0.3">
      <c r="B79" s="3" t="s">
        <v>1094</v>
      </c>
      <c r="C79" s="3" t="s">
        <v>1156</v>
      </c>
    </row>
    <row r="80" spans="2:3" x14ac:dyDescent="0.3">
      <c r="B80" s="3" t="s">
        <v>1094</v>
      </c>
      <c r="C80" s="3" t="s">
        <v>1157</v>
      </c>
    </row>
    <row r="81" spans="2:3" x14ac:dyDescent="0.3">
      <c r="B81" s="3" t="s">
        <v>1094</v>
      </c>
      <c r="C81" s="3" t="s">
        <v>1158</v>
      </c>
    </row>
    <row r="82" spans="2:3" x14ac:dyDescent="0.3">
      <c r="B82" s="3" t="s">
        <v>1094</v>
      </c>
      <c r="C82" s="3" t="s">
        <v>1159</v>
      </c>
    </row>
    <row r="84" spans="2:3" x14ac:dyDescent="0.3">
      <c r="B84" s="3" t="s">
        <v>1255</v>
      </c>
      <c r="C84" s="3" t="s">
        <v>1256</v>
      </c>
    </row>
    <row r="85" spans="2:3" x14ac:dyDescent="0.3">
      <c r="B85" s="3" t="s">
        <v>1255</v>
      </c>
      <c r="C85" s="3" t="s">
        <v>1257</v>
      </c>
    </row>
    <row r="86" spans="2:3" x14ac:dyDescent="0.3">
      <c r="B86" s="3" t="s">
        <v>1255</v>
      </c>
      <c r="C86" s="3" t="s">
        <v>1258</v>
      </c>
    </row>
    <row r="87" spans="2:3" x14ac:dyDescent="0.3">
      <c r="B87" s="3" t="s">
        <v>1255</v>
      </c>
      <c r="C87" s="3" t="s">
        <v>1259</v>
      </c>
    </row>
    <row r="88" spans="2:3" x14ac:dyDescent="0.3">
      <c r="B88" s="3" t="s">
        <v>1255</v>
      </c>
      <c r="C88" s="3" t="s">
        <v>1260</v>
      </c>
    </row>
    <row r="89" spans="2:3" x14ac:dyDescent="0.3">
      <c r="B89" s="3" t="s">
        <v>1255</v>
      </c>
      <c r="C89" s="3" t="s">
        <v>1261</v>
      </c>
    </row>
    <row r="90" spans="2:3" x14ac:dyDescent="0.3">
      <c r="B90" s="3" t="s">
        <v>1255</v>
      </c>
      <c r="C90" s="3" t="s">
        <v>1262</v>
      </c>
    </row>
    <row r="92" spans="2:3" x14ac:dyDescent="0.3">
      <c r="B92" s="3" t="s">
        <v>1263</v>
      </c>
      <c r="C92" s="3" t="s">
        <v>1264</v>
      </c>
    </row>
    <row r="93" spans="2:3" x14ac:dyDescent="0.3">
      <c r="B93" s="3" t="s">
        <v>1263</v>
      </c>
      <c r="C93" s="3" t="s">
        <v>1265</v>
      </c>
    </row>
    <row r="94" spans="2:3" x14ac:dyDescent="0.3">
      <c r="B94" s="3" t="s">
        <v>1263</v>
      </c>
      <c r="C94" s="3" t="s">
        <v>1266</v>
      </c>
    </row>
    <row r="95" spans="2:3" x14ac:dyDescent="0.3">
      <c r="B95" s="3" t="s">
        <v>1263</v>
      </c>
      <c r="C95" s="3" t="s">
        <v>1267</v>
      </c>
    </row>
    <row r="96" spans="2:3" x14ac:dyDescent="0.3">
      <c r="B96" s="3" t="s">
        <v>1263</v>
      </c>
      <c r="C96" s="3" t="s">
        <v>1268</v>
      </c>
    </row>
    <row r="97" spans="2:3" x14ac:dyDescent="0.3">
      <c r="B97" s="3" t="s">
        <v>1263</v>
      </c>
      <c r="C97" s="3" t="s">
        <v>1269</v>
      </c>
    </row>
    <row r="98" spans="2:3" x14ac:dyDescent="0.3">
      <c r="B98" s="3" t="s">
        <v>1263</v>
      </c>
      <c r="C98" s="3" t="s">
        <v>1270</v>
      </c>
    </row>
    <row r="99" spans="2:3" x14ac:dyDescent="0.3">
      <c r="B99" s="3" t="s">
        <v>1263</v>
      </c>
      <c r="C99" s="3" t="s">
        <v>1271</v>
      </c>
    </row>
    <row r="100" spans="2:3" x14ac:dyDescent="0.3">
      <c r="B100" s="3" t="s">
        <v>1263</v>
      </c>
      <c r="C100" s="3" t="s">
        <v>1272</v>
      </c>
    </row>
    <row r="101" spans="2:3" x14ac:dyDescent="0.3">
      <c r="B101" s="3" t="s">
        <v>1263</v>
      </c>
      <c r="C101" s="3" t="s">
        <v>1273</v>
      </c>
    </row>
    <row r="102" spans="2:3" x14ac:dyDescent="0.3">
      <c r="B102" s="3" t="s">
        <v>1263</v>
      </c>
      <c r="C102" s="3" t="s">
        <v>1274</v>
      </c>
    </row>
    <row r="103" spans="2:3" x14ac:dyDescent="0.3">
      <c r="B103" s="3" t="s">
        <v>1263</v>
      </c>
      <c r="C103" s="3" t="s">
        <v>1275</v>
      </c>
    </row>
    <row r="104" spans="2:3" x14ac:dyDescent="0.3">
      <c r="B104" s="3" t="s">
        <v>1263</v>
      </c>
      <c r="C104" s="3" t="s">
        <v>1276</v>
      </c>
    </row>
    <row r="106" spans="2:3" x14ac:dyDescent="0.3">
      <c r="B106" s="3" t="s">
        <v>2</v>
      </c>
      <c r="C106" s="3">
        <f>SUBTOTAL(103,Table3591024[TOPICS])</f>
        <v>85</v>
      </c>
    </row>
  </sheetData>
  <hyperlinks>
    <hyperlink ref="C1" location="'COURSE OUTLINE'!A1" display="GO BACK TO COURSE OUTLINE" xr:uid="{947CB636-5379-4324-9585-AD9058EC4C20}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39997558519241921"/>
  </sheetPr>
  <dimension ref="B1:C22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5.5703125" style="3" customWidth="1"/>
    <col min="3" max="3" width="62.2851562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4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6</v>
      </c>
      <c r="C3" s="3" t="s">
        <v>7</v>
      </c>
    </row>
    <row r="4" spans="2:3" x14ac:dyDescent="0.3">
      <c r="B4" s="3" t="s">
        <v>6</v>
      </c>
      <c r="C4" s="3" t="s">
        <v>8</v>
      </c>
    </row>
    <row r="5" spans="2:3" x14ac:dyDescent="0.3">
      <c r="B5" s="3" t="s">
        <v>6</v>
      </c>
      <c r="C5" s="3" t="s">
        <v>9</v>
      </c>
    </row>
    <row r="6" spans="2:3" x14ac:dyDescent="0.3">
      <c r="B6" s="3" t="s">
        <v>6</v>
      </c>
      <c r="C6" s="3" t="s">
        <v>10</v>
      </c>
    </row>
    <row r="7" spans="2:3" x14ac:dyDescent="0.3">
      <c r="B7" s="3" t="s">
        <v>6</v>
      </c>
      <c r="C7" s="3" t="s">
        <v>11</v>
      </c>
    </row>
    <row r="8" spans="2:3" x14ac:dyDescent="0.3">
      <c r="B8" s="3" t="s">
        <v>6</v>
      </c>
      <c r="C8" s="3" t="s">
        <v>12</v>
      </c>
    </row>
    <row r="9" spans="2:3" x14ac:dyDescent="0.3">
      <c r="B9" s="3" t="s">
        <v>6</v>
      </c>
      <c r="C9" s="3" t="s">
        <v>13</v>
      </c>
    </row>
    <row r="10" spans="2:3" x14ac:dyDescent="0.3">
      <c r="B10" s="3" t="s">
        <v>6</v>
      </c>
      <c r="C10" s="3" t="s">
        <v>14</v>
      </c>
    </row>
    <row r="11" spans="2:3" x14ac:dyDescent="0.3">
      <c r="B11" s="3" t="s">
        <v>6</v>
      </c>
      <c r="C11" s="3" t="s">
        <v>15</v>
      </c>
    </row>
    <row r="12" spans="2:3" x14ac:dyDescent="0.3">
      <c r="B12" s="3" t="s">
        <v>6</v>
      </c>
      <c r="C12" s="3" t="s">
        <v>16</v>
      </c>
    </row>
    <row r="13" spans="2:3" x14ac:dyDescent="0.3">
      <c r="B13" s="3" t="s">
        <v>6</v>
      </c>
      <c r="C13" s="3" t="s">
        <v>17</v>
      </c>
    </row>
    <row r="22" spans="2:3" x14ac:dyDescent="0.3">
      <c r="B22" s="3" t="s">
        <v>2</v>
      </c>
      <c r="C22" s="3">
        <f>SUBTOTAL(103,Table115[TOPICS])</f>
        <v>11</v>
      </c>
    </row>
  </sheetData>
  <hyperlinks>
    <hyperlink ref="C1" location="'COURSE OUTLINE'!A1" display="GO BACK TO COURSE OUTLINE" xr:uid="{00000000-0004-0000-0100-000000000000}"/>
  </hyperlink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8C40-FB0B-4EDF-A927-9D966F9117DC}">
  <sheetPr>
    <tabColor theme="7"/>
  </sheetPr>
  <dimension ref="B1:C40"/>
  <sheetViews>
    <sheetView showGridLines="0" topLeftCell="A28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68.85546875" style="3" bestFit="1" customWidth="1"/>
    <col min="3" max="3" width="82.5703125" style="3" bestFit="1" customWidth="1"/>
    <col min="4" max="16384" width="9.28515625" style="3"/>
  </cols>
  <sheetData>
    <row r="1" spans="2:3" x14ac:dyDescent="0.3">
      <c r="B1" s="6" t="s">
        <v>766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767</v>
      </c>
      <c r="C4" s="3" t="s">
        <v>768</v>
      </c>
    </row>
    <row r="5" spans="2:3" x14ac:dyDescent="0.3">
      <c r="B5" s="3" t="s">
        <v>767</v>
      </c>
      <c r="C5" s="3" t="s">
        <v>769</v>
      </c>
    </row>
    <row r="6" spans="2:3" x14ac:dyDescent="0.3">
      <c r="B6" s="3" t="s">
        <v>767</v>
      </c>
      <c r="C6" s="3" t="s">
        <v>770</v>
      </c>
    </row>
    <row r="7" spans="2:3" x14ac:dyDescent="0.3">
      <c r="B7" s="3" t="s">
        <v>767</v>
      </c>
      <c r="C7" s="3" t="s">
        <v>771</v>
      </c>
    </row>
    <row r="8" spans="2:3" x14ac:dyDescent="0.3">
      <c r="B8" s="3" t="s">
        <v>767</v>
      </c>
      <c r="C8" s="3" t="s">
        <v>772</v>
      </c>
    </row>
    <row r="9" spans="2:3" x14ac:dyDescent="0.3">
      <c r="B9" s="3" t="s">
        <v>767</v>
      </c>
      <c r="C9" s="3" t="s">
        <v>773</v>
      </c>
    </row>
    <row r="10" spans="2:3" x14ac:dyDescent="0.3">
      <c r="B10" s="3" t="s">
        <v>767</v>
      </c>
      <c r="C10" s="3" t="s">
        <v>774</v>
      </c>
    </row>
    <row r="12" spans="2:3" x14ac:dyDescent="0.3">
      <c r="B12" s="3" t="s">
        <v>775</v>
      </c>
      <c r="C12" s="3" t="s">
        <v>776</v>
      </c>
    </row>
    <row r="13" spans="2:3" x14ac:dyDescent="0.3">
      <c r="B13" s="3" t="s">
        <v>775</v>
      </c>
      <c r="C13" s="3" t="s">
        <v>777</v>
      </c>
    </row>
    <row r="14" spans="2:3" x14ac:dyDescent="0.3">
      <c r="B14" s="3" t="s">
        <v>775</v>
      </c>
      <c r="C14" s="3" t="s">
        <v>778</v>
      </c>
    </row>
    <row r="15" spans="2:3" x14ac:dyDescent="0.3">
      <c r="B15" s="3" t="s">
        <v>775</v>
      </c>
      <c r="C15" s="3" t="s">
        <v>779</v>
      </c>
    </row>
    <row r="16" spans="2:3" x14ac:dyDescent="0.3">
      <c r="B16" s="3" t="s">
        <v>775</v>
      </c>
      <c r="C16" s="3" t="s">
        <v>780</v>
      </c>
    </row>
    <row r="17" spans="2:3" x14ac:dyDescent="0.3">
      <c r="B17" s="3" t="s">
        <v>775</v>
      </c>
      <c r="C17" s="3" t="s">
        <v>781</v>
      </c>
    </row>
    <row r="18" spans="2:3" x14ac:dyDescent="0.3">
      <c r="B18" s="3" t="s">
        <v>775</v>
      </c>
      <c r="C18" s="3" t="s">
        <v>782</v>
      </c>
    </row>
    <row r="19" spans="2:3" x14ac:dyDescent="0.3">
      <c r="B19" s="3" t="s">
        <v>775</v>
      </c>
      <c r="C19" s="3" t="s">
        <v>783</v>
      </c>
    </row>
    <row r="20" spans="2:3" x14ac:dyDescent="0.3">
      <c r="B20" s="3" t="s">
        <v>775</v>
      </c>
      <c r="C20" s="3" t="s">
        <v>784</v>
      </c>
    </row>
    <row r="21" spans="2:3" x14ac:dyDescent="0.3">
      <c r="B21" s="3" t="s">
        <v>785</v>
      </c>
      <c r="C21" s="3" t="s">
        <v>786</v>
      </c>
    </row>
    <row r="23" spans="2:3" x14ac:dyDescent="0.3">
      <c r="B23" s="3" t="s">
        <v>787</v>
      </c>
      <c r="C23" s="3" t="s">
        <v>788</v>
      </c>
    </row>
    <row r="24" spans="2:3" x14ac:dyDescent="0.3">
      <c r="B24" s="3" t="s">
        <v>787</v>
      </c>
      <c r="C24" s="3" t="s">
        <v>789</v>
      </c>
    </row>
    <row r="25" spans="2:3" x14ac:dyDescent="0.3">
      <c r="B25" s="3" t="s">
        <v>787</v>
      </c>
      <c r="C25" s="3" t="s">
        <v>790</v>
      </c>
    </row>
    <row r="26" spans="2:3" x14ac:dyDescent="0.3">
      <c r="B26" s="3" t="s">
        <v>787</v>
      </c>
      <c r="C26" s="3" t="s">
        <v>791</v>
      </c>
    </row>
    <row r="27" spans="2:3" x14ac:dyDescent="0.3">
      <c r="B27" s="3" t="s">
        <v>787</v>
      </c>
      <c r="C27" s="3" t="s">
        <v>792</v>
      </c>
    </row>
    <row r="28" spans="2:3" x14ac:dyDescent="0.3">
      <c r="B28" s="3" t="s">
        <v>787</v>
      </c>
      <c r="C28" s="3" t="s">
        <v>793</v>
      </c>
    </row>
    <row r="30" spans="2:3" x14ac:dyDescent="0.3">
      <c r="B30" s="3" t="s">
        <v>1160</v>
      </c>
      <c r="C30" s="3" t="s">
        <v>1161</v>
      </c>
    </row>
    <row r="31" spans="2:3" x14ac:dyDescent="0.3">
      <c r="B31" s="3" t="s">
        <v>1160</v>
      </c>
      <c r="C31" s="3" t="s">
        <v>1162</v>
      </c>
    </row>
    <row r="32" spans="2:3" x14ac:dyDescent="0.3">
      <c r="B32" s="3" t="s">
        <v>1160</v>
      </c>
      <c r="C32" s="3" t="s">
        <v>1163</v>
      </c>
    </row>
    <row r="33" spans="2:3" x14ac:dyDescent="0.3">
      <c r="B33" s="3" t="s">
        <v>1160</v>
      </c>
      <c r="C33" s="3" t="s">
        <v>1164</v>
      </c>
    </row>
    <row r="34" spans="2:3" x14ac:dyDescent="0.3">
      <c r="B34" s="3" t="s">
        <v>1160</v>
      </c>
      <c r="C34" s="3" t="s">
        <v>1165</v>
      </c>
    </row>
    <row r="35" spans="2:3" x14ac:dyDescent="0.3">
      <c r="B35" s="3" t="s">
        <v>1160</v>
      </c>
      <c r="C35" s="3" t="s">
        <v>1166</v>
      </c>
    </row>
    <row r="36" spans="2:3" x14ac:dyDescent="0.3">
      <c r="B36" s="3" t="s">
        <v>1160</v>
      </c>
      <c r="C36" s="3" t="s">
        <v>1167</v>
      </c>
    </row>
    <row r="37" spans="2:3" x14ac:dyDescent="0.3">
      <c r="B37" s="3" t="s">
        <v>1160</v>
      </c>
      <c r="C37" s="3" t="s">
        <v>1168</v>
      </c>
    </row>
    <row r="40" spans="2:3" x14ac:dyDescent="0.3">
      <c r="B40" s="3" t="s">
        <v>2</v>
      </c>
      <c r="C40" s="3">
        <f>SUBTOTAL(103,Table359102021[TOPICS])</f>
        <v>31</v>
      </c>
    </row>
  </sheetData>
  <hyperlinks>
    <hyperlink ref="C1" location="'COURSE OUTLINE'!A1" display="GO BACK TO COURSE OUTLINE" xr:uid="{68DEFE97-28A4-41BD-B4E9-636F3A7FFD25}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4914E-4B44-45E2-9307-D908F66CB0D4}">
  <sheetPr>
    <tabColor rgb="FF0070C0"/>
  </sheetPr>
  <dimension ref="B1:C156"/>
  <sheetViews>
    <sheetView showGridLines="0" topLeftCell="A136" workbookViewId="0">
      <selection activeCell="B1" sqref="B1"/>
    </sheetView>
  </sheetViews>
  <sheetFormatPr defaultRowHeight="18.75" x14ac:dyDescent="0.3"/>
  <cols>
    <col min="1" max="1" width="9.140625" style="3"/>
    <col min="2" max="2" width="43.7109375" style="3" customWidth="1"/>
    <col min="3" max="3" width="83.710937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1303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795</v>
      </c>
      <c r="C3" s="3" t="s">
        <v>796</v>
      </c>
    </row>
    <row r="4" spans="2:3" x14ac:dyDescent="0.3">
      <c r="B4" s="3" t="s">
        <v>795</v>
      </c>
      <c r="C4" s="3" t="s">
        <v>797</v>
      </c>
    </row>
    <row r="5" spans="2:3" x14ac:dyDescent="0.3">
      <c r="B5" s="3" t="s">
        <v>795</v>
      </c>
      <c r="C5" s="3" t="s">
        <v>798</v>
      </c>
    </row>
    <row r="6" spans="2:3" x14ac:dyDescent="0.3">
      <c r="B6" s="3" t="s">
        <v>795</v>
      </c>
      <c r="C6" s="3" t="s">
        <v>799</v>
      </c>
    </row>
    <row r="7" spans="2:3" x14ac:dyDescent="0.3">
      <c r="B7" s="3" t="s">
        <v>795</v>
      </c>
      <c r="C7" s="3" t="s">
        <v>800</v>
      </c>
    </row>
    <row r="8" spans="2:3" x14ac:dyDescent="0.3">
      <c r="B8" s="3" t="s">
        <v>795</v>
      </c>
      <c r="C8" s="3" t="s">
        <v>801</v>
      </c>
    </row>
    <row r="9" spans="2:3" x14ac:dyDescent="0.3">
      <c r="B9" s="3" t="s">
        <v>795</v>
      </c>
      <c r="C9" s="3" t="s">
        <v>802</v>
      </c>
    </row>
    <row r="10" spans="2:3" x14ac:dyDescent="0.3">
      <c r="B10" s="3" t="s">
        <v>795</v>
      </c>
      <c r="C10" s="3" t="s">
        <v>803</v>
      </c>
    </row>
    <row r="11" spans="2:3" x14ac:dyDescent="0.3">
      <c r="B11" s="3" t="s">
        <v>795</v>
      </c>
      <c r="C11" s="3" t="s">
        <v>804</v>
      </c>
    </row>
    <row r="12" spans="2:3" x14ac:dyDescent="0.3">
      <c r="B12" s="3" t="s">
        <v>795</v>
      </c>
      <c r="C12" s="3" t="s">
        <v>805</v>
      </c>
    </row>
    <row r="13" spans="2:3" x14ac:dyDescent="0.3">
      <c r="B13" s="14"/>
      <c r="C13" s="14"/>
    </row>
    <row r="14" spans="2:3" x14ac:dyDescent="0.3">
      <c r="B14" s="3" t="s">
        <v>816</v>
      </c>
      <c r="C14" s="14" t="s">
        <v>806</v>
      </c>
    </row>
    <row r="15" spans="2:3" x14ac:dyDescent="0.3">
      <c r="B15" s="3" t="s">
        <v>816</v>
      </c>
      <c r="C15" s="14" t="s">
        <v>807</v>
      </c>
    </row>
    <row r="16" spans="2:3" x14ac:dyDescent="0.3">
      <c r="B16" s="3" t="s">
        <v>816</v>
      </c>
      <c r="C16" s="14" t="s">
        <v>808</v>
      </c>
    </row>
    <row r="17" spans="2:3" x14ac:dyDescent="0.3">
      <c r="B17" s="3" t="s">
        <v>816</v>
      </c>
      <c r="C17" s="14" t="s">
        <v>809</v>
      </c>
    </row>
    <row r="18" spans="2:3" x14ac:dyDescent="0.3">
      <c r="B18" s="3" t="s">
        <v>816</v>
      </c>
      <c r="C18" s="14" t="s">
        <v>810</v>
      </c>
    </row>
    <row r="19" spans="2:3" x14ac:dyDescent="0.3">
      <c r="B19" s="3" t="s">
        <v>816</v>
      </c>
      <c r="C19" s="14" t="s">
        <v>811</v>
      </c>
    </row>
    <row r="20" spans="2:3" x14ac:dyDescent="0.3">
      <c r="B20" s="3" t="s">
        <v>816</v>
      </c>
      <c r="C20" s="14" t="s">
        <v>812</v>
      </c>
    </row>
    <row r="21" spans="2:3" x14ac:dyDescent="0.3">
      <c r="B21" s="3" t="s">
        <v>816</v>
      </c>
      <c r="C21" s="14" t="s">
        <v>813</v>
      </c>
    </row>
    <row r="22" spans="2:3" x14ac:dyDescent="0.3">
      <c r="B22" s="3" t="s">
        <v>816</v>
      </c>
      <c r="C22" s="14" t="s">
        <v>814</v>
      </c>
    </row>
    <row r="23" spans="2:3" x14ac:dyDescent="0.3">
      <c r="B23" s="3" t="s">
        <v>816</v>
      </c>
      <c r="C23" s="14" t="s">
        <v>815</v>
      </c>
    </row>
    <row r="24" spans="2:3" x14ac:dyDescent="0.3">
      <c r="B24" s="14"/>
      <c r="C24" s="14"/>
    </row>
    <row r="25" spans="2:3" x14ac:dyDescent="0.3">
      <c r="B25" s="3" t="s">
        <v>816</v>
      </c>
      <c r="C25" s="3" t="s">
        <v>1215</v>
      </c>
    </row>
    <row r="26" spans="2:3" x14ac:dyDescent="0.3">
      <c r="B26" s="3" t="s">
        <v>816</v>
      </c>
      <c r="C26" s="3" t="s">
        <v>1216</v>
      </c>
    </row>
    <row r="27" spans="2:3" x14ac:dyDescent="0.3">
      <c r="B27" s="3" t="s">
        <v>816</v>
      </c>
      <c r="C27" s="3" t="s">
        <v>1234</v>
      </c>
    </row>
    <row r="28" spans="2:3" x14ac:dyDescent="0.3">
      <c r="B28" s="3" t="s">
        <v>816</v>
      </c>
      <c r="C28" s="3" t="s">
        <v>1217</v>
      </c>
    </row>
    <row r="29" spans="2:3" x14ac:dyDescent="0.3">
      <c r="B29" s="3" t="s">
        <v>816</v>
      </c>
      <c r="C29" s="3" t="s">
        <v>1218</v>
      </c>
    </row>
    <row r="30" spans="2:3" x14ac:dyDescent="0.3">
      <c r="B30" s="3" t="s">
        <v>816</v>
      </c>
      <c r="C30" s="3" t="s">
        <v>1219</v>
      </c>
    </row>
    <row r="31" spans="2:3" x14ac:dyDescent="0.3">
      <c r="B31" s="3" t="s">
        <v>816</v>
      </c>
      <c r="C31" s="3" t="s">
        <v>1232</v>
      </c>
    </row>
    <row r="32" spans="2:3" x14ac:dyDescent="0.3">
      <c r="B32" s="3" t="s">
        <v>816</v>
      </c>
      <c r="C32" s="3" t="s">
        <v>1220</v>
      </c>
    </row>
    <row r="33" spans="2:3" x14ac:dyDescent="0.3">
      <c r="B33" s="3" t="s">
        <v>816</v>
      </c>
      <c r="C33" s="3" t="s">
        <v>1221</v>
      </c>
    </row>
    <row r="34" spans="2:3" x14ac:dyDescent="0.3">
      <c r="B34" s="3" t="s">
        <v>816</v>
      </c>
      <c r="C34" s="3" t="s">
        <v>1233</v>
      </c>
    </row>
    <row r="35" spans="2:3" x14ac:dyDescent="0.3">
      <c r="B35" s="3" t="s">
        <v>816</v>
      </c>
      <c r="C35" s="3" t="s">
        <v>1222</v>
      </c>
    </row>
    <row r="36" spans="2:3" x14ac:dyDescent="0.3">
      <c r="B36" s="3" t="s">
        <v>816</v>
      </c>
      <c r="C36" s="3" t="s">
        <v>1223</v>
      </c>
    </row>
    <row r="37" spans="2:3" x14ac:dyDescent="0.3">
      <c r="B37" s="3" t="s">
        <v>816</v>
      </c>
      <c r="C37" s="3" t="s">
        <v>1224</v>
      </c>
    </row>
    <row r="38" spans="2:3" x14ac:dyDescent="0.3">
      <c r="B38" s="3" t="s">
        <v>816</v>
      </c>
      <c r="C38" s="3" t="s">
        <v>1225</v>
      </c>
    </row>
    <row r="39" spans="2:3" x14ac:dyDescent="0.3">
      <c r="B39" s="3" t="s">
        <v>816</v>
      </c>
      <c r="C39" s="3" t="s">
        <v>1226</v>
      </c>
    </row>
    <row r="40" spans="2:3" x14ac:dyDescent="0.3">
      <c r="B40" s="3" t="s">
        <v>816</v>
      </c>
      <c r="C40" s="3" t="s">
        <v>1227</v>
      </c>
    </row>
    <row r="41" spans="2:3" x14ac:dyDescent="0.3">
      <c r="B41" s="3" t="s">
        <v>816</v>
      </c>
      <c r="C41" s="3" t="s">
        <v>1228</v>
      </c>
    </row>
    <row r="42" spans="2:3" x14ac:dyDescent="0.3">
      <c r="B42" s="3" t="s">
        <v>816</v>
      </c>
      <c r="C42" s="3" t="s">
        <v>1229</v>
      </c>
    </row>
    <row r="43" spans="2:3" x14ac:dyDescent="0.3">
      <c r="B43" s="3" t="s">
        <v>816</v>
      </c>
      <c r="C43" s="3" t="s">
        <v>1230</v>
      </c>
    </row>
    <row r="44" spans="2:3" x14ac:dyDescent="0.3">
      <c r="B44" s="3" t="s">
        <v>816</v>
      </c>
      <c r="C44" s="3" t="s">
        <v>1231</v>
      </c>
    </row>
    <row r="45" spans="2:3" x14ac:dyDescent="0.3">
      <c r="B45" s="14"/>
      <c r="C45" s="14"/>
    </row>
    <row r="46" spans="2:3" x14ac:dyDescent="0.3">
      <c r="B46" s="14"/>
      <c r="C46" s="14"/>
    </row>
    <row r="47" spans="2:3" x14ac:dyDescent="0.3">
      <c r="B47" s="3" t="s">
        <v>817</v>
      </c>
      <c r="C47" s="14" t="s">
        <v>818</v>
      </c>
    </row>
    <row r="48" spans="2:3" x14ac:dyDescent="0.3">
      <c r="B48" s="3" t="s">
        <v>817</v>
      </c>
      <c r="C48" s="14" t="s">
        <v>819</v>
      </c>
    </row>
    <row r="49" spans="2:3" x14ac:dyDescent="0.3">
      <c r="B49" s="3" t="s">
        <v>817</v>
      </c>
      <c r="C49" s="14" t="s">
        <v>820</v>
      </c>
    </row>
    <row r="50" spans="2:3" x14ac:dyDescent="0.3">
      <c r="B50" s="3" t="s">
        <v>817</v>
      </c>
      <c r="C50" s="14" t="s">
        <v>821</v>
      </c>
    </row>
    <row r="51" spans="2:3" x14ac:dyDescent="0.3">
      <c r="B51" s="3" t="s">
        <v>817</v>
      </c>
      <c r="C51" s="14" t="s">
        <v>822</v>
      </c>
    </row>
    <row r="52" spans="2:3" x14ac:dyDescent="0.3">
      <c r="B52" s="3" t="s">
        <v>817</v>
      </c>
      <c r="C52" s="14" t="s">
        <v>823</v>
      </c>
    </row>
    <row r="53" spans="2:3" x14ac:dyDescent="0.3">
      <c r="B53" s="3" t="s">
        <v>817</v>
      </c>
      <c r="C53" s="14" t="s">
        <v>824</v>
      </c>
    </row>
    <row r="54" spans="2:3" x14ac:dyDescent="0.3">
      <c r="B54" s="3" t="s">
        <v>817</v>
      </c>
      <c r="C54" s="14" t="s">
        <v>825</v>
      </c>
    </row>
    <row r="55" spans="2:3" x14ac:dyDescent="0.3">
      <c r="B55" s="3" t="s">
        <v>817</v>
      </c>
      <c r="C55" s="14" t="s">
        <v>826</v>
      </c>
    </row>
    <row r="56" spans="2:3" x14ac:dyDescent="0.3">
      <c r="B56" s="3" t="s">
        <v>817</v>
      </c>
      <c r="C56" s="14" t="s">
        <v>827</v>
      </c>
    </row>
    <row r="57" spans="2:3" x14ac:dyDescent="0.3">
      <c r="B57" s="3" t="s">
        <v>817</v>
      </c>
      <c r="C57" s="14" t="s">
        <v>828</v>
      </c>
    </row>
    <row r="58" spans="2:3" x14ac:dyDescent="0.3">
      <c r="B58" s="3" t="s">
        <v>817</v>
      </c>
      <c r="C58" s="14" t="s">
        <v>829</v>
      </c>
    </row>
    <row r="59" spans="2:3" x14ac:dyDescent="0.3">
      <c r="B59" s="3" t="s">
        <v>817</v>
      </c>
      <c r="C59" s="14" t="s">
        <v>830</v>
      </c>
    </row>
    <row r="60" spans="2:3" x14ac:dyDescent="0.3">
      <c r="B60" s="3" t="s">
        <v>817</v>
      </c>
      <c r="C60" s="14" t="s">
        <v>831</v>
      </c>
    </row>
    <row r="61" spans="2:3" x14ac:dyDescent="0.3">
      <c r="B61" s="3" t="s">
        <v>817</v>
      </c>
      <c r="C61" s="14" t="s">
        <v>832</v>
      </c>
    </row>
    <row r="62" spans="2:3" x14ac:dyDescent="0.3">
      <c r="C62" s="14"/>
    </row>
    <row r="63" spans="2:3" x14ac:dyDescent="0.3">
      <c r="B63" s="3" t="s">
        <v>817</v>
      </c>
      <c r="C63" s="3" t="s">
        <v>1201</v>
      </c>
    </row>
    <row r="64" spans="2:3" x14ac:dyDescent="0.3">
      <c r="B64" s="3" t="s">
        <v>817</v>
      </c>
      <c r="C64" s="14" t="s">
        <v>1196</v>
      </c>
    </row>
    <row r="65" spans="2:3" x14ac:dyDescent="0.3">
      <c r="B65" s="3" t="s">
        <v>817</v>
      </c>
      <c r="C65" s="3" t="s">
        <v>1202</v>
      </c>
    </row>
    <row r="66" spans="2:3" x14ac:dyDescent="0.3">
      <c r="B66" s="3" t="s">
        <v>817</v>
      </c>
      <c r="C66" s="3" t="s">
        <v>1212</v>
      </c>
    </row>
    <row r="67" spans="2:3" x14ac:dyDescent="0.3">
      <c r="B67" s="3" t="s">
        <v>817</v>
      </c>
      <c r="C67" s="3" t="s">
        <v>1203</v>
      </c>
    </row>
    <row r="68" spans="2:3" x14ac:dyDescent="0.3">
      <c r="B68" s="3" t="s">
        <v>817</v>
      </c>
      <c r="C68" s="14" t="s">
        <v>1197</v>
      </c>
    </row>
    <row r="69" spans="2:3" x14ac:dyDescent="0.3">
      <c r="B69" s="3" t="s">
        <v>817</v>
      </c>
      <c r="C69" s="14" t="s">
        <v>1198</v>
      </c>
    </row>
    <row r="70" spans="2:3" x14ac:dyDescent="0.3">
      <c r="B70" s="3" t="s">
        <v>817</v>
      </c>
      <c r="C70" s="14" t="s">
        <v>1199</v>
      </c>
    </row>
    <row r="71" spans="2:3" x14ac:dyDescent="0.3">
      <c r="B71" s="3" t="s">
        <v>817</v>
      </c>
      <c r="C71" s="14" t="s">
        <v>1200</v>
      </c>
    </row>
    <row r="72" spans="2:3" x14ac:dyDescent="0.3">
      <c r="B72" s="3" t="s">
        <v>817</v>
      </c>
      <c r="C72" s="3" t="s">
        <v>1204</v>
      </c>
    </row>
    <row r="73" spans="2:3" x14ac:dyDescent="0.3">
      <c r="B73" s="3" t="s">
        <v>817</v>
      </c>
      <c r="C73" s="3" t="s">
        <v>1205</v>
      </c>
    </row>
    <row r="74" spans="2:3" x14ac:dyDescent="0.3">
      <c r="B74" s="3" t="s">
        <v>817</v>
      </c>
      <c r="C74" s="3" t="s">
        <v>1213</v>
      </c>
    </row>
    <row r="75" spans="2:3" x14ac:dyDescent="0.3">
      <c r="B75" s="3" t="s">
        <v>817</v>
      </c>
      <c r="C75" s="3" t="s">
        <v>1206</v>
      </c>
    </row>
    <row r="76" spans="2:3" x14ac:dyDescent="0.3">
      <c r="B76" s="3" t="s">
        <v>817</v>
      </c>
      <c r="C76" s="3" t="s">
        <v>1207</v>
      </c>
    </row>
    <row r="77" spans="2:3" x14ac:dyDescent="0.3">
      <c r="B77" s="3" t="s">
        <v>817</v>
      </c>
      <c r="C77" s="3" t="s">
        <v>1208</v>
      </c>
    </row>
    <row r="78" spans="2:3" x14ac:dyDescent="0.3">
      <c r="B78" s="3" t="s">
        <v>817</v>
      </c>
      <c r="C78" s="3" t="s">
        <v>1209</v>
      </c>
    </row>
    <row r="79" spans="2:3" x14ac:dyDescent="0.3">
      <c r="B79" s="3" t="s">
        <v>817</v>
      </c>
      <c r="C79" s="3" t="s">
        <v>1214</v>
      </c>
    </row>
    <row r="80" spans="2:3" x14ac:dyDescent="0.3">
      <c r="B80" s="3" t="s">
        <v>817</v>
      </c>
      <c r="C80" s="3" t="s">
        <v>1210</v>
      </c>
    </row>
    <row r="81" spans="2:3" x14ac:dyDescent="0.3">
      <c r="B81" s="3" t="s">
        <v>817</v>
      </c>
      <c r="C81" s="3" t="s">
        <v>1211</v>
      </c>
    </row>
    <row r="82" spans="2:3" x14ac:dyDescent="0.3">
      <c r="C82" s="14"/>
    </row>
    <row r="83" spans="2:3" x14ac:dyDescent="0.3">
      <c r="C83" s="14"/>
    </row>
    <row r="84" spans="2:3" x14ac:dyDescent="0.3">
      <c r="B84" s="3" t="s">
        <v>1026</v>
      </c>
      <c r="C84" s="3" t="s">
        <v>1027</v>
      </c>
    </row>
    <row r="85" spans="2:3" x14ac:dyDescent="0.3">
      <c r="B85" s="3" t="s">
        <v>1026</v>
      </c>
      <c r="C85" s="3" t="s">
        <v>1028</v>
      </c>
    </row>
    <row r="86" spans="2:3" x14ac:dyDescent="0.3">
      <c r="B86" s="3" t="s">
        <v>1026</v>
      </c>
      <c r="C86" s="3" t="s">
        <v>1029</v>
      </c>
    </row>
    <row r="87" spans="2:3" x14ac:dyDescent="0.3">
      <c r="B87" s="3" t="s">
        <v>1026</v>
      </c>
      <c r="C87" s="3" t="s">
        <v>1030</v>
      </c>
    </row>
    <row r="88" spans="2:3" x14ac:dyDescent="0.3">
      <c r="B88" s="3" t="s">
        <v>1026</v>
      </c>
      <c r="C88" s="3" t="s">
        <v>1031</v>
      </c>
    </row>
    <row r="89" spans="2:3" x14ac:dyDescent="0.3">
      <c r="B89" s="3" t="s">
        <v>1026</v>
      </c>
      <c r="C89" s="3" t="s">
        <v>1032</v>
      </c>
    </row>
    <row r="90" spans="2:3" x14ac:dyDescent="0.3">
      <c r="B90" s="3" t="s">
        <v>1026</v>
      </c>
      <c r="C90" s="3" t="s">
        <v>1033</v>
      </c>
    </row>
    <row r="91" spans="2:3" x14ac:dyDescent="0.3">
      <c r="B91" s="3" t="s">
        <v>1026</v>
      </c>
      <c r="C91" s="3" t="s">
        <v>1034</v>
      </c>
    </row>
    <row r="92" spans="2:3" x14ac:dyDescent="0.3">
      <c r="B92" s="3" t="s">
        <v>1026</v>
      </c>
      <c r="C92" s="3" t="s">
        <v>1035</v>
      </c>
    </row>
    <row r="93" spans="2:3" x14ac:dyDescent="0.3">
      <c r="B93" s="3" t="s">
        <v>1026</v>
      </c>
      <c r="C93" s="3" t="s">
        <v>1036</v>
      </c>
    </row>
    <row r="94" spans="2:3" x14ac:dyDescent="0.3">
      <c r="B94" s="3" t="s">
        <v>1026</v>
      </c>
      <c r="C94" s="3" t="s">
        <v>1037</v>
      </c>
    </row>
    <row r="95" spans="2:3" x14ac:dyDescent="0.3">
      <c r="B95" s="3" t="s">
        <v>1026</v>
      </c>
      <c r="C95" s="3" t="s">
        <v>1038</v>
      </c>
    </row>
    <row r="96" spans="2:3" x14ac:dyDescent="0.3">
      <c r="B96" s="3" t="s">
        <v>1026</v>
      </c>
      <c r="C96" s="3" t="s">
        <v>1039</v>
      </c>
    </row>
    <row r="97" spans="2:3" x14ac:dyDescent="0.3">
      <c r="B97" s="3" t="s">
        <v>1026</v>
      </c>
      <c r="C97" s="3" t="s">
        <v>1040</v>
      </c>
    </row>
    <row r="98" spans="2:3" x14ac:dyDescent="0.3">
      <c r="B98" s="3" t="s">
        <v>1026</v>
      </c>
      <c r="C98" s="3" t="s">
        <v>1041</v>
      </c>
    </row>
    <row r="99" spans="2:3" x14ac:dyDescent="0.3">
      <c r="B99" s="3" t="s">
        <v>1026</v>
      </c>
      <c r="C99" s="3" t="s">
        <v>1042</v>
      </c>
    </row>
    <row r="100" spans="2:3" x14ac:dyDescent="0.3">
      <c r="B100" s="3" t="s">
        <v>1026</v>
      </c>
      <c r="C100" s="3" t="s">
        <v>1169</v>
      </c>
    </row>
    <row r="101" spans="2:3" x14ac:dyDescent="0.3">
      <c r="B101" s="3" t="s">
        <v>1026</v>
      </c>
      <c r="C101" s="14" t="s">
        <v>1170</v>
      </c>
    </row>
    <row r="102" spans="2:3" x14ac:dyDescent="0.3">
      <c r="B102" s="3" t="s">
        <v>1026</v>
      </c>
      <c r="C102" s="14" t="s">
        <v>1171</v>
      </c>
    </row>
    <row r="103" spans="2:3" x14ac:dyDescent="0.3">
      <c r="B103" s="3" t="s">
        <v>1026</v>
      </c>
      <c r="C103" s="14" t="s">
        <v>1172</v>
      </c>
    </row>
    <row r="104" spans="2:3" x14ac:dyDescent="0.3">
      <c r="B104" s="3" t="s">
        <v>1026</v>
      </c>
      <c r="C104" s="14" t="s">
        <v>1173</v>
      </c>
    </row>
    <row r="105" spans="2:3" x14ac:dyDescent="0.3">
      <c r="B105" s="3" t="s">
        <v>1026</v>
      </c>
      <c r="C105" s="14" t="s">
        <v>1174</v>
      </c>
    </row>
    <row r="106" spans="2:3" x14ac:dyDescent="0.3">
      <c r="B106" s="3" t="s">
        <v>1026</v>
      </c>
      <c r="C106" s="14" t="s">
        <v>1175</v>
      </c>
    </row>
    <row r="107" spans="2:3" x14ac:dyDescent="0.3">
      <c r="B107" s="3" t="s">
        <v>1026</v>
      </c>
      <c r="C107" s="14" t="s">
        <v>1176</v>
      </c>
    </row>
    <row r="108" spans="2:3" x14ac:dyDescent="0.3">
      <c r="B108" s="3" t="s">
        <v>1026</v>
      </c>
      <c r="C108" s="14" t="s">
        <v>1177</v>
      </c>
    </row>
    <row r="109" spans="2:3" x14ac:dyDescent="0.3">
      <c r="B109" s="3" t="s">
        <v>1026</v>
      </c>
      <c r="C109" s="14" t="s">
        <v>1178</v>
      </c>
    </row>
    <row r="110" spans="2:3" x14ac:dyDescent="0.3">
      <c r="B110" s="3" t="s">
        <v>1026</v>
      </c>
      <c r="C110" s="14" t="s">
        <v>1179</v>
      </c>
    </row>
    <row r="111" spans="2:3" x14ac:dyDescent="0.3">
      <c r="B111" s="3" t="s">
        <v>1026</v>
      </c>
      <c r="C111" s="14" t="s">
        <v>1180</v>
      </c>
    </row>
    <row r="112" spans="2:3" x14ac:dyDescent="0.3">
      <c r="C112" s="14"/>
    </row>
    <row r="113" spans="2:3" x14ac:dyDescent="0.3">
      <c r="B113" s="3" t="s">
        <v>1181</v>
      </c>
      <c r="C113" s="14" t="s">
        <v>1182</v>
      </c>
    </row>
    <row r="114" spans="2:3" x14ac:dyDescent="0.3">
      <c r="B114" s="3" t="s">
        <v>1181</v>
      </c>
      <c r="C114" s="14" t="s">
        <v>1183</v>
      </c>
    </row>
    <row r="115" spans="2:3" x14ac:dyDescent="0.3">
      <c r="B115" s="3" t="s">
        <v>1181</v>
      </c>
      <c r="C115" s="14" t="s">
        <v>1184</v>
      </c>
    </row>
    <row r="116" spans="2:3" x14ac:dyDescent="0.3">
      <c r="B116" s="3" t="s">
        <v>1181</v>
      </c>
      <c r="C116" s="14" t="s">
        <v>1185</v>
      </c>
    </row>
    <row r="117" spans="2:3" x14ac:dyDescent="0.3">
      <c r="B117" s="3" t="s">
        <v>1181</v>
      </c>
      <c r="C117" s="14" t="s">
        <v>1186</v>
      </c>
    </row>
    <row r="118" spans="2:3" x14ac:dyDescent="0.3">
      <c r="B118" s="3" t="s">
        <v>1181</v>
      </c>
      <c r="C118" s="14" t="s">
        <v>1187</v>
      </c>
    </row>
    <row r="119" spans="2:3" x14ac:dyDescent="0.3">
      <c r="B119" s="3" t="s">
        <v>1181</v>
      </c>
      <c r="C119" s="14" t="s">
        <v>1188</v>
      </c>
    </row>
    <row r="120" spans="2:3" x14ac:dyDescent="0.3">
      <c r="B120" s="3" t="s">
        <v>1181</v>
      </c>
      <c r="C120" s="14" t="s">
        <v>1189</v>
      </c>
    </row>
    <row r="121" spans="2:3" x14ac:dyDescent="0.3">
      <c r="B121" s="3" t="s">
        <v>1181</v>
      </c>
      <c r="C121" s="14" t="s">
        <v>1190</v>
      </c>
    </row>
    <row r="122" spans="2:3" x14ac:dyDescent="0.3">
      <c r="B122" s="3" t="s">
        <v>1181</v>
      </c>
      <c r="C122" s="14" t="s">
        <v>1191</v>
      </c>
    </row>
    <row r="123" spans="2:3" x14ac:dyDescent="0.3">
      <c r="B123" s="3" t="s">
        <v>1181</v>
      </c>
      <c r="C123" s="14" t="s">
        <v>1192</v>
      </c>
    </row>
    <row r="124" spans="2:3" x14ac:dyDescent="0.3">
      <c r="B124" s="3" t="s">
        <v>1181</v>
      </c>
      <c r="C124" s="14" t="s">
        <v>1193</v>
      </c>
    </row>
    <row r="125" spans="2:3" x14ac:dyDescent="0.3">
      <c r="B125" s="3" t="s">
        <v>1181</v>
      </c>
      <c r="C125" s="14" t="s">
        <v>1194</v>
      </c>
    </row>
    <row r="126" spans="2:3" x14ac:dyDescent="0.3">
      <c r="B126" s="3" t="s">
        <v>1181</v>
      </c>
      <c r="C126" s="14" t="s">
        <v>1195</v>
      </c>
    </row>
    <row r="127" spans="2:3" x14ac:dyDescent="0.3">
      <c r="C127" s="14"/>
    </row>
    <row r="128" spans="2:3" x14ac:dyDescent="0.3">
      <c r="B128" s="3" t="s">
        <v>1277</v>
      </c>
      <c r="C128" s="14" t="s">
        <v>1278</v>
      </c>
    </row>
    <row r="129" spans="2:3" x14ac:dyDescent="0.3">
      <c r="B129" s="3" t="s">
        <v>1277</v>
      </c>
      <c r="C129" s="14" t="s">
        <v>1279</v>
      </c>
    </row>
    <row r="130" spans="2:3" x14ac:dyDescent="0.3">
      <c r="B130" s="3" t="s">
        <v>1277</v>
      </c>
      <c r="C130" s="14" t="s">
        <v>1280</v>
      </c>
    </row>
    <row r="131" spans="2:3" x14ac:dyDescent="0.3">
      <c r="B131" s="3" t="s">
        <v>1277</v>
      </c>
      <c r="C131" s="14" t="s">
        <v>1281</v>
      </c>
    </row>
    <row r="132" spans="2:3" x14ac:dyDescent="0.3">
      <c r="B132" s="3" t="s">
        <v>1277</v>
      </c>
      <c r="C132" s="14" t="s">
        <v>1282</v>
      </c>
    </row>
    <row r="133" spans="2:3" x14ac:dyDescent="0.3">
      <c r="B133" s="3" t="s">
        <v>1277</v>
      </c>
      <c r="C133" s="14" t="s">
        <v>1283</v>
      </c>
    </row>
    <row r="134" spans="2:3" x14ac:dyDescent="0.3">
      <c r="B134" s="3" t="s">
        <v>1277</v>
      </c>
      <c r="C134" s="14" t="s">
        <v>1284</v>
      </c>
    </row>
    <row r="135" spans="2:3" x14ac:dyDescent="0.3">
      <c r="B135" s="3" t="s">
        <v>1277</v>
      </c>
      <c r="C135" s="14" t="s">
        <v>1285</v>
      </c>
    </row>
    <row r="136" spans="2:3" x14ac:dyDescent="0.3">
      <c r="B136" s="3" t="s">
        <v>1277</v>
      </c>
      <c r="C136" s="14" t="s">
        <v>1286</v>
      </c>
    </row>
    <row r="137" spans="2:3" x14ac:dyDescent="0.3">
      <c r="B137" s="3" t="s">
        <v>1277</v>
      </c>
      <c r="C137" s="14" t="s">
        <v>1287</v>
      </c>
    </row>
    <row r="138" spans="2:3" x14ac:dyDescent="0.3">
      <c r="B138" s="3" t="s">
        <v>1277</v>
      </c>
      <c r="C138" s="14" t="s">
        <v>1288</v>
      </c>
    </row>
    <row r="139" spans="2:3" x14ac:dyDescent="0.3">
      <c r="B139" s="3" t="s">
        <v>1277</v>
      </c>
      <c r="C139" s="14" t="s">
        <v>1289</v>
      </c>
    </row>
    <row r="140" spans="2:3" x14ac:dyDescent="0.3">
      <c r="C140" s="14"/>
    </row>
    <row r="141" spans="2:3" x14ac:dyDescent="0.3">
      <c r="B141" s="3" t="s">
        <v>1290</v>
      </c>
      <c r="C141" s="14" t="s">
        <v>1291</v>
      </c>
    </row>
    <row r="142" spans="2:3" x14ac:dyDescent="0.3">
      <c r="B142" s="3" t="s">
        <v>1290</v>
      </c>
      <c r="C142" s="14" t="s">
        <v>1292</v>
      </c>
    </row>
    <row r="143" spans="2:3" x14ac:dyDescent="0.3">
      <c r="B143" s="3" t="s">
        <v>1290</v>
      </c>
      <c r="C143" s="14" t="s">
        <v>1293</v>
      </c>
    </row>
    <row r="144" spans="2:3" x14ac:dyDescent="0.3">
      <c r="B144" s="3" t="s">
        <v>1290</v>
      </c>
      <c r="C144" s="14" t="s">
        <v>1294</v>
      </c>
    </row>
    <row r="145" spans="2:3" x14ac:dyDescent="0.3">
      <c r="B145" s="3" t="s">
        <v>1290</v>
      </c>
      <c r="C145" s="14" t="s">
        <v>1295</v>
      </c>
    </row>
    <row r="146" spans="2:3" x14ac:dyDescent="0.3">
      <c r="B146" s="3" t="s">
        <v>1290</v>
      </c>
      <c r="C146" s="14" t="s">
        <v>1296</v>
      </c>
    </row>
    <row r="147" spans="2:3" x14ac:dyDescent="0.3">
      <c r="B147" s="3" t="s">
        <v>1290</v>
      </c>
      <c r="C147" s="14" t="s">
        <v>1297</v>
      </c>
    </row>
    <row r="148" spans="2:3" x14ac:dyDescent="0.3">
      <c r="B148" s="3" t="s">
        <v>1290</v>
      </c>
      <c r="C148" s="14" t="s">
        <v>1298</v>
      </c>
    </row>
    <row r="149" spans="2:3" x14ac:dyDescent="0.3">
      <c r="B149" s="3" t="s">
        <v>1290</v>
      </c>
      <c r="C149" s="14" t="s">
        <v>1299</v>
      </c>
    </row>
    <row r="150" spans="2:3" x14ac:dyDescent="0.3">
      <c r="B150" s="3" t="s">
        <v>1290</v>
      </c>
      <c r="C150" s="14" t="s">
        <v>1300</v>
      </c>
    </row>
    <row r="151" spans="2:3" x14ac:dyDescent="0.3">
      <c r="B151" s="3" t="s">
        <v>1290</v>
      </c>
      <c r="C151" s="14" t="s">
        <v>1301</v>
      </c>
    </row>
    <row r="152" spans="2:3" x14ac:dyDescent="0.3">
      <c r="B152" s="3" t="s">
        <v>1290</v>
      </c>
      <c r="C152" s="14" t="s">
        <v>1302</v>
      </c>
    </row>
    <row r="153" spans="2:3" x14ac:dyDescent="0.3">
      <c r="C153" s="14"/>
    </row>
    <row r="154" spans="2:3" x14ac:dyDescent="0.3">
      <c r="C154" s="14"/>
    </row>
    <row r="155" spans="2:3" x14ac:dyDescent="0.3">
      <c r="B155" s="14"/>
      <c r="C155" s="14"/>
    </row>
    <row r="156" spans="2:3" x14ac:dyDescent="0.3">
      <c r="B156" s="3" t="s">
        <v>2</v>
      </c>
      <c r="C156" s="3">
        <f>SUBTOTAL(103,Table122[TOPICS])</f>
        <v>140</v>
      </c>
    </row>
  </sheetData>
  <hyperlinks>
    <hyperlink ref="C1" location="'COURSE OUTLINE'!A1" display="GO BACK TO COURSE OUTLINE" xr:uid="{8957844F-BF9D-457A-BEB6-D464794F0D56}"/>
  </hyperlink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B1:C174"/>
  <sheetViews>
    <sheetView showGridLines="0" topLeftCell="A157" workbookViewId="0">
      <selection activeCell="B1" sqref="B1"/>
    </sheetView>
  </sheetViews>
  <sheetFormatPr defaultColWidth="9.28515625" defaultRowHeight="18.75" x14ac:dyDescent="0.3"/>
  <cols>
    <col min="1" max="1" width="9.28515625" style="3"/>
    <col min="2" max="2" width="68.85546875" style="3" bestFit="1" customWidth="1"/>
    <col min="3" max="3" width="82.5703125" style="3" bestFit="1" customWidth="1"/>
    <col min="4" max="16384" width="9.28515625" style="3"/>
  </cols>
  <sheetData>
    <row r="1" spans="2:3" x14ac:dyDescent="0.3">
      <c r="B1" s="6" t="s">
        <v>794</v>
      </c>
      <c r="C1" s="1" t="s">
        <v>543</v>
      </c>
    </row>
    <row r="2" spans="2:3" x14ac:dyDescent="0.3">
      <c r="B2" s="3" t="s">
        <v>5</v>
      </c>
      <c r="C2" s="3" t="s">
        <v>0</v>
      </c>
    </row>
    <row r="4" spans="2:3" x14ac:dyDescent="0.3">
      <c r="B4" s="3" t="s">
        <v>659</v>
      </c>
      <c r="C4" s="3" t="s">
        <v>545</v>
      </c>
    </row>
    <row r="5" spans="2:3" x14ac:dyDescent="0.3">
      <c r="B5" s="3" t="s">
        <v>659</v>
      </c>
      <c r="C5" s="3" t="s">
        <v>546</v>
      </c>
    </row>
    <row r="6" spans="2:3" x14ac:dyDescent="0.3">
      <c r="B6" s="3" t="s">
        <v>659</v>
      </c>
      <c r="C6" s="3" t="s">
        <v>547</v>
      </c>
    </row>
    <row r="7" spans="2:3" x14ac:dyDescent="0.3">
      <c r="B7" s="3" t="s">
        <v>659</v>
      </c>
      <c r="C7" s="3" t="s">
        <v>548</v>
      </c>
    </row>
    <row r="8" spans="2:3" x14ac:dyDescent="0.3">
      <c r="B8" s="3" t="s">
        <v>659</v>
      </c>
      <c r="C8" s="3" t="s">
        <v>549</v>
      </c>
    </row>
    <row r="9" spans="2:3" x14ac:dyDescent="0.3">
      <c r="B9" s="3" t="s">
        <v>659</v>
      </c>
      <c r="C9" s="3" t="s">
        <v>550</v>
      </c>
    </row>
    <row r="12" spans="2:3" x14ac:dyDescent="0.3">
      <c r="B12" s="3" t="s">
        <v>660</v>
      </c>
      <c r="C12" s="3" t="s">
        <v>551</v>
      </c>
    </row>
    <row r="13" spans="2:3" x14ac:dyDescent="0.3">
      <c r="B13" s="3" t="s">
        <v>660</v>
      </c>
      <c r="C13" s="3" t="s">
        <v>552</v>
      </c>
    </row>
    <row r="14" spans="2:3" x14ac:dyDescent="0.3">
      <c r="B14" s="3" t="s">
        <v>660</v>
      </c>
      <c r="C14" s="3" t="s">
        <v>553</v>
      </c>
    </row>
    <row r="15" spans="2:3" x14ac:dyDescent="0.3">
      <c r="B15" s="3" t="s">
        <v>660</v>
      </c>
      <c r="C15" s="3" t="s">
        <v>554</v>
      </c>
    </row>
    <row r="16" spans="2:3" x14ac:dyDescent="0.3">
      <c r="B16" s="3" t="s">
        <v>660</v>
      </c>
      <c r="C16" s="3" t="s">
        <v>555</v>
      </c>
    </row>
    <row r="17" spans="2:3" x14ac:dyDescent="0.3">
      <c r="B17" s="3" t="s">
        <v>660</v>
      </c>
      <c r="C17" s="3" t="s">
        <v>556</v>
      </c>
    </row>
    <row r="20" spans="2:3" x14ac:dyDescent="0.3">
      <c r="B20" s="3" t="s">
        <v>661</v>
      </c>
      <c r="C20" s="3" t="s">
        <v>557</v>
      </c>
    </row>
    <row r="21" spans="2:3" x14ac:dyDescent="0.3">
      <c r="B21" s="3" t="s">
        <v>661</v>
      </c>
      <c r="C21" s="3" t="s">
        <v>558</v>
      </c>
    </row>
    <row r="22" spans="2:3" x14ac:dyDescent="0.3">
      <c r="B22" s="3" t="s">
        <v>661</v>
      </c>
      <c r="C22" s="3" t="s">
        <v>559</v>
      </c>
    </row>
    <row r="23" spans="2:3" x14ac:dyDescent="0.3">
      <c r="B23" s="3" t="s">
        <v>661</v>
      </c>
      <c r="C23" s="3" t="s">
        <v>560</v>
      </c>
    </row>
    <row r="26" spans="2:3" x14ac:dyDescent="0.3">
      <c r="B26" s="3" t="s">
        <v>662</v>
      </c>
      <c r="C26" s="3" t="s">
        <v>561</v>
      </c>
    </row>
    <row r="27" spans="2:3" x14ac:dyDescent="0.3">
      <c r="B27" s="3" t="s">
        <v>662</v>
      </c>
      <c r="C27" s="3" t="s">
        <v>562</v>
      </c>
    </row>
    <row r="28" spans="2:3" x14ac:dyDescent="0.3">
      <c r="B28" s="3" t="s">
        <v>662</v>
      </c>
      <c r="C28" s="3" t="s">
        <v>563</v>
      </c>
    </row>
    <row r="29" spans="2:3" x14ac:dyDescent="0.3">
      <c r="B29" s="3" t="s">
        <v>662</v>
      </c>
      <c r="C29" s="3" t="s">
        <v>564</v>
      </c>
    </row>
    <row r="30" spans="2:3" x14ac:dyDescent="0.3">
      <c r="B30" s="3" t="s">
        <v>662</v>
      </c>
      <c r="C30" s="3" t="s">
        <v>565</v>
      </c>
    </row>
    <row r="31" spans="2:3" x14ac:dyDescent="0.3">
      <c r="B31" s="3" t="s">
        <v>662</v>
      </c>
      <c r="C31" s="3" t="s">
        <v>566</v>
      </c>
    </row>
    <row r="32" spans="2:3" x14ac:dyDescent="0.3">
      <c r="B32" s="3" t="s">
        <v>662</v>
      </c>
      <c r="C32" s="3" t="s">
        <v>567</v>
      </c>
    </row>
    <row r="33" spans="2:3" x14ac:dyDescent="0.3">
      <c r="B33" s="3" t="s">
        <v>662</v>
      </c>
      <c r="C33" s="3" t="s">
        <v>568</v>
      </c>
    </row>
    <row r="34" spans="2:3" x14ac:dyDescent="0.3">
      <c r="B34" s="3" t="s">
        <v>662</v>
      </c>
      <c r="C34" s="3" t="s">
        <v>569</v>
      </c>
    </row>
    <row r="35" spans="2:3" x14ac:dyDescent="0.3">
      <c r="B35" s="3" t="s">
        <v>662</v>
      </c>
      <c r="C35" s="3" t="s">
        <v>570</v>
      </c>
    </row>
    <row r="36" spans="2:3" x14ac:dyDescent="0.3">
      <c r="B36" s="3" t="s">
        <v>662</v>
      </c>
      <c r="C36" s="3" t="s">
        <v>571</v>
      </c>
    </row>
    <row r="37" spans="2:3" x14ac:dyDescent="0.3">
      <c r="B37" s="3" t="s">
        <v>662</v>
      </c>
      <c r="C37" s="3" t="s">
        <v>572</v>
      </c>
    </row>
    <row r="38" spans="2:3" x14ac:dyDescent="0.3">
      <c r="B38" s="3" t="s">
        <v>662</v>
      </c>
      <c r="C38" s="3" t="s">
        <v>573</v>
      </c>
    </row>
    <row r="39" spans="2:3" x14ac:dyDescent="0.3">
      <c r="B39" s="3" t="s">
        <v>662</v>
      </c>
      <c r="C39" s="3" t="s">
        <v>574</v>
      </c>
    </row>
    <row r="40" spans="2:3" x14ac:dyDescent="0.3">
      <c r="B40" s="3" t="s">
        <v>662</v>
      </c>
      <c r="C40" s="3" t="s">
        <v>575</v>
      </c>
    </row>
    <row r="43" spans="2:3" x14ac:dyDescent="0.3">
      <c r="B43" s="3" t="s">
        <v>663</v>
      </c>
      <c r="C43" s="3" t="s">
        <v>576</v>
      </c>
    </row>
    <row r="44" spans="2:3" x14ac:dyDescent="0.3">
      <c r="B44" s="3" t="s">
        <v>663</v>
      </c>
      <c r="C44" s="3" t="s">
        <v>577</v>
      </c>
    </row>
    <row r="47" spans="2:3" x14ac:dyDescent="0.3">
      <c r="B47" s="3" t="s">
        <v>664</v>
      </c>
      <c r="C47" s="3" t="s">
        <v>578</v>
      </c>
    </row>
    <row r="48" spans="2:3" x14ac:dyDescent="0.3">
      <c r="B48" s="3" t="s">
        <v>664</v>
      </c>
      <c r="C48" s="3" t="s">
        <v>579</v>
      </c>
    </row>
    <row r="49" spans="2:3" x14ac:dyDescent="0.3">
      <c r="B49" s="3" t="s">
        <v>664</v>
      </c>
      <c r="C49" s="3" t="s">
        <v>580</v>
      </c>
    </row>
    <row r="50" spans="2:3" x14ac:dyDescent="0.3">
      <c r="B50" s="3" t="s">
        <v>664</v>
      </c>
      <c r="C50" s="3" t="s">
        <v>581</v>
      </c>
    </row>
    <row r="51" spans="2:3" x14ac:dyDescent="0.3">
      <c r="B51" s="3" t="s">
        <v>664</v>
      </c>
      <c r="C51" s="3" t="s">
        <v>582</v>
      </c>
    </row>
    <row r="52" spans="2:3" x14ac:dyDescent="0.3">
      <c r="B52" s="3" t="s">
        <v>664</v>
      </c>
      <c r="C52" s="3" t="s">
        <v>583</v>
      </c>
    </row>
    <row r="53" spans="2:3" x14ac:dyDescent="0.3">
      <c r="B53" s="3" t="s">
        <v>664</v>
      </c>
      <c r="C53" s="3" t="s">
        <v>584</v>
      </c>
    </row>
    <row r="56" spans="2:3" x14ac:dyDescent="0.3">
      <c r="B56" s="3" t="s">
        <v>665</v>
      </c>
      <c r="C56" s="3" t="s">
        <v>585</v>
      </c>
    </row>
    <row r="57" spans="2:3" x14ac:dyDescent="0.3">
      <c r="B57" s="3" t="s">
        <v>665</v>
      </c>
      <c r="C57" s="3" t="s">
        <v>586</v>
      </c>
    </row>
    <row r="58" spans="2:3" x14ac:dyDescent="0.3">
      <c r="B58" s="3" t="s">
        <v>665</v>
      </c>
      <c r="C58" s="3" t="s">
        <v>587</v>
      </c>
    </row>
    <row r="59" spans="2:3" x14ac:dyDescent="0.3">
      <c r="B59" s="3" t="s">
        <v>665</v>
      </c>
      <c r="C59" s="3" t="s">
        <v>588</v>
      </c>
    </row>
    <row r="60" spans="2:3" x14ac:dyDescent="0.3">
      <c r="B60" s="3" t="s">
        <v>665</v>
      </c>
      <c r="C60" s="3" t="s">
        <v>589</v>
      </c>
    </row>
    <row r="61" spans="2:3" x14ac:dyDescent="0.3">
      <c r="B61" s="3" t="s">
        <v>665</v>
      </c>
      <c r="C61" s="3" t="s">
        <v>590</v>
      </c>
    </row>
    <row r="62" spans="2:3" x14ac:dyDescent="0.3">
      <c r="B62" s="3" t="s">
        <v>665</v>
      </c>
      <c r="C62" s="3" t="s">
        <v>591</v>
      </c>
    </row>
    <row r="63" spans="2:3" x14ac:dyDescent="0.3">
      <c r="B63" s="3" t="s">
        <v>665</v>
      </c>
      <c r="C63" s="3" t="s">
        <v>592</v>
      </c>
    </row>
    <row r="64" spans="2:3" x14ac:dyDescent="0.3">
      <c r="B64" s="3" t="s">
        <v>665</v>
      </c>
      <c r="C64" s="3" t="s">
        <v>593</v>
      </c>
    </row>
    <row r="65" spans="2:3" x14ac:dyDescent="0.3">
      <c r="B65" s="3" t="s">
        <v>665</v>
      </c>
      <c r="C65" s="3" t="s">
        <v>594</v>
      </c>
    </row>
    <row r="66" spans="2:3" x14ac:dyDescent="0.3">
      <c r="B66" s="3" t="s">
        <v>665</v>
      </c>
      <c r="C66" s="3" t="s">
        <v>595</v>
      </c>
    </row>
    <row r="67" spans="2:3" x14ac:dyDescent="0.3">
      <c r="B67" s="3" t="s">
        <v>665</v>
      </c>
      <c r="C67" s="3" t="s">
        <v>596</v>
      </c>
    </row>
    <row r="68" spans="2:3" x14ac:dyDescent="0.3">
      <c r="B68" s="3" t="s">
        <v>665</v>
      </c>
      <c r="C68" s="3" t="s">
        <v>597</v>
      </c>
    </row>
    <row r="71" spans="2:3" x14ac:dyDescent="0.3">
      <c r="B71" s="3" t="s">
        <v>666</v>
      </c>
      <c r="C71" s="3" t="s">
        <v>598</v>
      </c>
    </row>
    <row r="72" spans="2:3" x14ac:dyDescent="0.3">
      <c r="B72" s="3" t="s">
        <v>666</v>
      </c>
      <c r="C72" s="3" t="s">
        <v>599</v>
      </c>
    </row>
    <row r="73" spans="2:3" x14ac:dyDescent="0.3">
      <c r="B73" s="3" t="s">
        <v>666</v>
      </c>
      <c r="C73" s="3" t="s">
        <v>600</v>
      </c>
    </row>
    <row r="74" spans="2:3" x14ac:dyDescent="0.3">
      <c r="B74" s="3" t="s">
        <v>666</v>
      </c>
      <c r="C74" s="3" t="s">
        <v>601</v>
      </c>
    </row>
    <row r="77" spans="2:3" x14ac:dyDescent="0.3">
      <c r="B77" s="3" t="s">
        <v>667</v>
      </c>
      <c r="C77" s="3" t="s">
        <v>602</v>
      </c>
    </row>
    <row r="78" spans="2:3" x14ac:dyDescent="0.3">
      <c r="B78" s="3" t="s">
        <v>667</v>
      </c>
      <c r="C78" s="3" t="s">
        <v>603</v>
      </c>
    </row>
    <row r="79" spans="2:3" x14ac:dyDescent="0.3">
      <c r="B79" s="3" t="s">
        <v>667</v>
      </c>
      <c r="C79" s="3" t="s">
        <v>604</v>
      </c>
    </row>
    <row r="80" spans="2:3" x14ac:dyDescent="0.3">
      <c r="B80" s="3" t="s">
        <v>667</v>
      </c>
      <c r="C80" s="3" t="s">
        <v>605</v>
      </c>
    </row>
    <row r="81" spans="2:3" x14ac:dyDescent="0.3">
      <c r="B81" s="3" t="s">
        <v>667</v>
      </c>
      <c r="C81" s="3" t="s">
        <v>606</v>
      </c>
    </row>
    <row r="82" spans="2:3" x14ac:dyDescent="0.3">
      <c r="B82" s="3" t="s">
        <v>667</v>
      </c>
      <c r="C82" s="3" t="s">
        <v>607</v>
      </c>
    </row>
    <row r="83" spans="2:3" x14ac:dyDescent="0.3">
      <c r="B83" s="3" t="s">
        <v>667</v>
      </c>
      <c r="C83" s="3" t="s">
        <v>608</v>
      </c>
    </row>
    <row r="86" spans="2:3" x14ac:dyDescent="0.3">
      <c r="B86" s="3" t="s">
        <v>668</v>
      </c>
      <c r="C86" s="3" t="s">
        <v>609</v>
      </c>
    </row>
    <row r="87" spans="2:3" x14ac:dyDescent="0.3">
      <c r="B87" s="3" t="s">
        <v>668</v>
      </c>
      <c r="C87" s="3" t="s">
        <v>610</v>
      </c>
    </row>
    <row r="88" spans="2:3" x14ac:dyDescent="0.3">
      <c r="B88" s="3" t="s">
        <v>668</v>
      </c>
      <c r="C88" s="3" t="s">
        <v>611</v>
      </c>
    </row>
    <row r="89" spans="2:3" x14ac:dyDescent="0.3">
      <c r="B89" s="3" t="s">
        <v>668</v>
      </c>
      <c r="C89" s="3" t="s">
        <v>612</v>
      </c>
    </row>
    <row r="90" spans="2:3" x14ac:dyDescent="0.3">
      <c r="B90" s="3" t="s">
        <v>668</v>
      </c>
      <c r="C90" s="3" t="s">
        <v>613</v>
      </c>
    </row>
    <row r="91" spans="2:3" x14ac:dyDescent="0.3">
      <c r="B91" s="3" t="s">
        <v>668</v>
      </c>
      <c r="C91" s="3" t="s">
        <v>614</v>
      </c>
    </row>
    <row r="92" spans="2:3" x14ac:dyDescent="0.3">
      <c r="B92" s="3" t="s">
        <v>668</v>
      </c>
      <c r="C92" s="3" t="s">
        <v>615</v>
      </c>
    </row>
    <row r="95" spans="2:3" x14ac:dyDescent="0.3">
      <c r="B95" s="3" t="s">
        <v>669</v>
      </c>
      <c r="C95" s="3" t="s">
        <v>616</v>
      </c>
    </row>
    <row r="96" spans="2:3" x14ac:dyDescent="0.3">
      <c r="B96" s="3" t="s">
        <v>669</v>
      </c>
      <c r="C96" s="3" t="s">
        <v>617</v>
      </c>
    </row>
    <row r="97" spans="2:3" x14ac:dyDescent="0.3">
      <c r="B97" s="3" t="s">
        <v>669</v>
      </c>
      <c r="C97" s="3" t="s">
        <v>618</v>
      </c>
    </row>
    <row r="100" spans="2:3" x14ac:dyDescent="0.3">
      <c r="B100" s="3" t="s">
        <v>670</v>
      </c>
      <c r="C100" s="3" t="s">
        <v>619</v>
      </c>
    </row>
    <row r="101" spans="2:3" x14ac:dyDescent="0.3">
      <c r="B101" s="3" t="s">
        <v>670</v>
      </c>
      <c r="C101" s="3" t="s">
        <v>620</v>
      </c>
    </row>
    <row r="102" spans="2:3" x14ac:dyDescent="0.3">
      <c r="B102" s="3" t="s">
        <v>670</v>
      </c>
      <c r="C102" s="3" t="s">
        <v>621</v>
      </c>
    </row>
    <row r="103" spans="2:3" x14ac:dyDescent="0.3">
      <c r="B103" s="3" t="s">
        <v>670</v>
      </c>
      <c r="C103" s="3" t="s">
        <v>622</v>
      </c>
    </row>
    <row r="104" spans="2:3" x14ac:dyDescent="0.3">
      <c r="B104" s="3" t="s">
        <v>670</v>
      </c>
      <c r="C104" s="3" t="s">
        <v>623</v>
      </c>
    </row>
    <row r="105" spans="2:3" x14ac:dyDescent="0.3">
      <c r="B105" s="3" t="s">
        <v>670</v>
      </c>
      <c r="C105" s="3" t="s">
        <v>624</v>
      </c>
    </row>
    <row r="106" spans="2:3" x14ac:dyDescent="0.3">
      <c r="B106" s="3" t="s">
        <v>670</v>
      </c>
      <c r="C106" s="3" t="s">
        <v>625</v>
      </c>
    </row>
    <row r="109" spans="2:3" x14ac:dyDescent="0.3">
      <c r="B109" s="3" t="s">
        <v>671</v>
      </c>
      <c r="C109" s="3" t="s">
        <v>626</v>
      </c>
    </row>
    <row r="110" spans="2:3" x14ac:dyDescent="0.3">
      <c r="B110" s="3" t="s">
        <v>671</v>
      </c>
      <c r="C110" s="3" t="s">
        <v>627</v>
      </c>
    </row>
    <row r="111" spans="2:3" x14ac:dyDescent="0.3">
      <c r="B111" s="3" t="s">
        <v>671</v>
      </c>
      <c r="C111" s="3" t="s">
        <v>628</v>
      </c>
    </row>
    <row r="112" spans="2:3" x14ac:dyDescent="0.3">
      <c r="B112" s="3" t="s">
        <v>671</v>
      </c>
      <c r="C112" s="3" t="s">
        <v>629</v>
      </c>
    </row>
    <row r="113" spans="2:3" x14ac:dyDescent="0.3">
      <c r="B113" s="3" t="s">
        <v>671</v>
      </c>
      <c r="C113" s="3" t="s">
        <v>630</v>
      </c>
    </row>
    <row r="114" spans="2:3" x14ac:dyDescent="0.3">
      <c r="B114" s="3" t="s">
        <v>671</v>
      </c>
      <c r="C114" s="3" t="s">
        <v>631</v>
      </c>
    </row>
    <row r="115" spans="2:3" x14ac:dyDescent="0.3">
      <c r="B115" s="3" t="s">
        <v>671</v>
      </c>
      <c r="C115" s="3" t="s">
        <v>632</v>
      </c>
    </row>
    <row r="118" spans="2:3" x14ac:dyDescent="0.3">
      <c r="B118" s="3" t="s">
        <v>672</v>
      </c>
      <c r="C118" s="3" t="s">
        <v>633</v>
      </c>
    </row>
    <row r="119" spans="2:3" x14ac:dyDescent="0.3">
      <c r="B119" s="3" t="s">
        <v>672</v>
      </c>
      <c r="C119" s="3" t="s">
        <v>634</v>
      </c>
    </row>
    <row r="120" spans="2:3" x14ac:dyDescent="0.3">
      <c r="B120" s="3" t="s">
        <v>672</v>
      </c>
      <c r="C120" s="3" t="s">
        <v>635</v>
      </c>
    </row>
    <row r="121" spans="2:3" x14ac:dyDescent="0.3">
      <c r="B121" s="3" t="s">
        <v>672</v>
      </c>
      <c r="C121" s="3" t="s">
        <v>636</v>
      </c>
    </row>
    <row r="124" spans="2:3" x14ac:dyDescent="0.3">
      <c r="B124" s="3" t="s">
        <v>673</v>
      </c>
      <c r="C124" s="3" t="s">
        <v>637</v>
      </c>
    </row>
    <row r="125" spans="2:3" x14ac:dyDescent="0.3">
      <c r="B125" s="3" t="s">
        <v>673</v>
      </c>
      <c r="C125" s="3" t="s">
        <v>638</v>
      </c>
    </row>
    <row r="126" spans="2:3" x14ac:dyDescent="0.3">
      <c r="B126" s="3" t="s">
        <v>673</v>
      </c>
      <c r="C126" s="3" t="s">
        <v>639</v>
      </c>
    </row>
    <row r="127" spans="2:3" x14ac:dyDescent="0.3">
      <c r="B127" s="3" t="s">
        <v>673</v>
      </c>
      <c r="C127" s="3" t="s">
        <v>640</v>
      </c>
    </row>
    <row r="128" spans="2:3" x14ac:dyDescent="0.3">
      <c r="B128" s="3" t="s">
        <v>673</v>
      </c>
      <c r="C128" s="3" t="s">
        <v>641</v>
      </c>
    </row>
    <row r="129" spans="2:3" x14ac:dyDescent="0.3">
      <c r="B129" s="3" t="s">
        <v>673</v>
      </c>
      <c r="C129" s="3" t="s">
        <v>642</v>
      </c>
    </row>
    <row r="130" spans="2:3" x14ac:dyDescent="0.3">
      <c r="B130" s="3" t="s">
        <v>673</v>
      </c>
      <c r="C130" s="3" t="s">
        <v>643</v>
      </c>
    </row>
    <row r="133" spans="2:3" x14ac:dyDescent="0.3">
      <c r="B133" s="3" t="s">
        <v>674</v>
      </c>
      <c r="C133" s="3" t="s">
        <v>644</v>
      </c>
    </row>
    <row r="134" spans="2:3" x14ac:dyDescent="0.3">
      <c r="B134" s="3" t="s">
        <v>674</v>
      </c>
      <c r="C134" s="3" t="s">
        <v>645</v>
      </c>
    </row>
    <row r="135" spans="2:3" x14ac:dyDescent="0.3">
      <c r="B135" s="3" t="s">
        <v>674</v>
      </c>
      <c r="C135" s="3" t="s">
        <v>646</v>
      </c>
    </row>
    <row r="138" spans="2:3" x14ac:dyDescent="0.3">
      <c r="B138" s="3" t="s">
        <v>675</v>
      </c>
      <c r="C138" s="3" t="s">
        <v>647</v>
      </c>
    </row>
    <row r="139" spans="2:3" x14ac:dyDescent="0.3">
      <c r="B139" s="3" t="s">
        <v>675</v>
      </c>
      <c r="C139" s="3" t="s">
        <v>648</v>
      </c>
    </row>
    <row r="140" spans="2:3" x14ac:dyDescent="0.3">
      <c r="B140" s="3" t="s">
        <v>675</v>
      </c>
      <c r="C140" s="3" t="s">
        <v>649</v>
      </c>
    </row>
    <row r="141" spans="2:3" x14ac:dyDescent="0.3">
      <c r="B141" s="3" t="s">
        <v>675</v>
      </c>
      <c r="C141" s="3" t="s">
        <v>650</v>
      </c>
    </row>
    <row r="142" spans="2:3" x14ac:dyDescent="0.3">
      <c r="B142" s="3" t="s">
        <v>675</v>
      </c>
      <c r="C142" s="3" t="s">
        <v>651</v>
      </c>
    </row>
    <row r="145" spans="2:3" x14ac:dyDescent="0.3">
      <c r="B145" s="3" t="s">
        <v>676</v>
      </c>
      <c r="C145" s="3" t="s">
        <v>652</v>
      </c>
    </row>
    <row r="146" spans="2:3" x14ac:dyDescent="0.3">
      <c r="B146" s="3" t="s">
        <v>676</v>
      </c>
      <c r="C146" s="3" t="s">
        <v>653</v>
      </c>
    </row>
    <row r="147" spans="2:3" x14ac:dyDescent="0.3">
      <c r="B147" s="3" t="s">
        <v>676</v>
      </c>
      <c r="C147" s="3" t="s">
        <v>654</v>
      </c>
    </row>
    <row r="148" spans="2:3" x14ac:dyDescent="0.3">
      <c r="B148" s="3" t="s">
        <v>676</v>
      </c>
      <c r="C148" s="3" t="s">
        <v>655</v>
      </c>
    </row>
    <row r="149" spans="2:3" x14ac:dyDescent="0.3">
      <c r="B149" s="3" t="s">
        <v>676</v>
      </c>
      <c r="C149" s="3" t="s">
        <v>656</v>
      </c>
    </row>
    <row r="150" spans="2:3" x14ac:dyDescent="0.3">
      <c r="B150" s="3" t="s">
        <v>676</v>
      </c>
      <c r="C150" s="3" t="s">
        <v>657</v>
      </c>
    </row>
    <row r="151" spans="2:3" x14ac:dyDescent="0.3">
      <c r="B151" s="3" t="s">
        <v>676</v>
      </c>
      <c r="C151" s="3" t="s">
        <v>658</v>
      </c>
    </row>
    <row r="153" spans="2:3" x14ac:dyDescent="0.3">
      <c r="B153" s="3" t="s">
        <v>1008</v>
      </c>
      <c r="C153" s="3" t="s">
        <v>1009</v>
      </c>
    </row>
    <row r="154" spans="2:3" x14ac:dyDescent="0.3">
      <c r="B154" s="3" t="s">
        <v>1008</v>
      </c>
      <c r="C154" s="3" t="s">
        <v>1010</v>
      </c>
    </row>
    <row r="155" spans="2:3" x14ac:dyDescent="0.3">
      <c r="B155" s="3" t="s">
        <v>1008</v>
      </c>
      <c r="C155" s="3" t="s">
        <v>1011</v>
      </c>
    </row>
    <row r="156" spans="2:3" x14ac:dyDescent="0.3">
      <c r="B156" s="3" t="s">
        <v>1008</v>
      </c>
      <c r="C156" s="3" t="s">
        <v>1012</v>
      </c>
    </row>
    <row r="157" spans="2:3" x14ac:dyDescent="0.3">
      <c r="B157" s="3" t="s">
        <v>1008</v>
      </c>
      <c r="C157" s="3" t="s">
        <v>1013</v>
      </c>
    </row>
    <row r="158" spans="2:3" x14ac:dyDescent="0.3">
      <c r="B158" s="3" t="s">
        <v>1008</v>
      </c>
      <c r="C158" s="3" t="s">
        <v>1014</v>
      </c>
    </row>
    <row r="159" spans="2:3" x14ac:dyDescent="0.3">
      <c r="B159" s="3" t="s">
        <v>1008</v>
      </c>
      <c r="C159" s="3" t="s">
        <v>46</v>
      </c>
    </row>
    <row r="160" spans="2:3" x14ac:dyDescent="0.3">
      <c r="B160" s="3" t="s">
        <v>1008</v>
      </c>
      <c r="C160" s="3" t="s">
        <v>67</v>
      </c>
    </row>
    <row r="161" spans="2:3" x14ac:dyDescent="0.3">
      <c r="B161" s="3" t="s">
        <v>1008</v>
      </c>
      <c r="C161" s="3" t="s">
        <v>1015</v>
      </c>
    </row>
    <row r="163" spans="2:3" x14ac:dyDescent="0.3">
      <c r="B163" s="3" t="s">
        <v>1016</v>
      </c>
      <c r="C163" s="3" t="s">
        <v>1017</v>
      </c>
    </row>
    <row r="164" spans="2:3" x14ac:dyDescent="0.3">
      <c r="B164" s="3" t="s">
        <v>1016</v>
      </c>
      <c r="C164" s="3" t="s">
        <v>1018</v>
      </c>
    </row>
    <row r="166" spans="2:3" x14ac:dyDescent="0.3">
      <c r="B166" s="3" t="s">
        <v>1019</v>
      </c>
      <c r="C166" s="3" t="s">
        <v>1020</v>
      </c>
    </row>
    <row r="167" spans="2:3" x14ac:dyDescent="0.3">
      <c r="B167" s="3" t="s">
        <v>1019</v>
      </c>
      <c r="C167" s="3" t="s">
        <v>1021</v>
      </c>
    </row>
    <row r="168" spans="2:3" x14ac:dyDescent="0.3">
      <c r="B168" s="3" t="s">
        <v>1019</v>
      </c>
      <c r="C168" s="3" t="s">
        <v>1022</v>
      </c>
    </row>
    <row r="169" spans="2:3" x14ac:dyDescent="0.3">
      <c r="B169" s="3" t="s">
        <v>1019</v>
      </c>
      <c r="C169" s="3" t="s">
        <v>1023</v>
      </c>
    </row>
    <row r="170" spans="2:3" x14ac:dyDescent="0.3">
      <c r="B170" s="3" t="s">
        <v>1019</v>
      </c>
      <c r="C170" s="3" t="s">
        <v>1024</v>
      </c>
    </row>
    <row r="171" spans="2:3" x14ac:dyDescent="0.3">
      <c r="B171" s="3" t="s">
        <v>1019</v>
      </c>
      <c r="C171" s="3" t="s">
        <v>1025</v>
      </c>
    </row>
    <row r="174" spans="2:3" x14ac:dyDescent="0.3">
      <c r="B174" s="3" t="s">
        <v>2</v>
      </c>
      <c r="C174" s="3">
        <f>SUBTOTAL(103,Table3591020[TOPICS])</f>
        <v>131</v>
      </c>
    </row>
  </sheetData>
  <hyperlinks>
    <hyperlink ref="C1" location="'COURSE OUTLINE'!A1" display="GO BACK TO COURSE OUTLINE" xr:uid="{00000000-0004-0000-1200-000000000000}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39997558519241921"/>
  </sheetPr>
  <dimension ref="B1:C23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38.7109375" style="3" customWidth="1"/>
    <col min="3" max="3" width="62.2851562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18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19</v>
      </c>
      <c r="C3" s="3" t="s">
        <v>20</v>
      </c>
    </row>
    <row r="4" spans="2:3" x14ac:dyDescent="0.3">
      <c r="B4" s="3" t="s">
        <v>19</v>
      </c>
      <c r="C4" s="3" t="s">
        <v>21</v>
      </c>
    </row>
    <row r="5" spans="2:3" x14ac:dyDescent="0.3">
      <c r="B5" s="3" t="s">
        <v>19</v>
      </c>
      <c r="C5" s="3" t="s">
        <v>22</v>
      </c>
    </row>
    <row r="6" spans="2:3" x14ac:dyDescent="0.3">
      <c r="B6" s="3" t="s">
        <v>19</v>
      </c>
      <c r="C6" s="3" t="s">
        <v>23</v>
      </c>
    </row>
    <row r="7" spans="2:3" x14ac:dyDescent="0.3">
      <c r="B7" s="3" t="s">
        <v>19</v>
      </c>
      <c r="C7" s="3" t="s">
        <v>24</v>
      </c>
    </row>
    <row r="9" spans="2:3" x14ac:dyDescent="0.3">
      <c r="B9" s="3" t="s">
        <v>25</v>
      </c>
      <c r="C9" s="3" t="s">
        <v>26</v>
      </c>
    </row>
    <row r="10" spans="2:3" x14ac:dyDescent="0.3">
      <c r="B10" s="3" t="s">
        <v>25</v>
      </c>
      <c r="C10" s="3" t="s">
        <v>27</v>
      </c>
    </row>
    <row r="11" spans="2:3" x14ac:dyDescent="0.3">
      <c r="B11" s="3" t="s">
        <v>25</v>
      </c>
      <c r="C11" s="3" t="s">
        <v>28</v>
      </c>
    </row>
    <row r="12" spans="2:3" x14ac:dyDescent="0.3">
      <c r="B12" s="3" t="s">
        <v>25</v>
      </c>
      <c r="C12" s="3" t="s">
        <v>29</v>
      </c>
    </row>
    <row r="13" spans="2:3" x14ac:dyDescent="0.3">
      <c r="B13" s="3" t="s">
        <v>25</v>
      </c>
      <c r="C13" s="3" t="s">
        <v>30</v>
      </c>
    </row>
    <row r="14" spans="2:3" x14ac:dyDescent="0.3">
      <c r="B14" s="3" t="s">
        <v>25</v>
      </c>
      <c r="C14" s="3" t="s">
        <v>31</v>
      </c>
    </row>
    <row r="23" spans="2:3" x14ac:dyDescent="0.3">
      <c r="B23" s="3" t="s">
        <v>2</v>
      </c>
      <c r="C23" s="3">
        <f>SUBTOTAL(103,Table116[TOPICS])</f>
        <v>11</v>
      </c>
    </row>
  </sheetData>
  <hyperlinks>
    <hyperlink ref="C1" location="'COURSE OUTLINE'!A1" display="GO BACK TO COURSE OUTLINE" xr:uid="{00000000-0004-0000-0200-000000000000}"/>
  </hyperlink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39997558519241921"/>
  </sheetPr>
  <dimension ref="B1:C22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37" style="3" customWidth="1"/>
    <col min="3" max="3" width="62.2851562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32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33</v>
      </c>
      <c r="C3" s="3" t="s">
        <v>34</v>
      </c>
    </row>
    <row r="4" spans="2:3" x14ac:dyDescent="0.3">
      <c r="B4" s="3" t="s">
        <v>33</v>
      </c>
      <c r="C4" s="3" t="s">
        <v>35</v>
      </c>
    </row>
    <row r="5" spans="2:3" x14ac:dyDescent="0.3">
      <c r="B5" s="3" t="s">
        <v>33</v>
      </c>
      <c r="C5" s="3" t="s">
        <v>36</v>
      </c>
    </row>
    <row r="6" spans="2:3" x14ac:dyDescent="0.3">
      <c r="B6" s="3" t="s">
        <v>33</v>
      </c>
      <c r="C6" s="3" t="s">
        <v>37</v>
      </c>
    </row>
    <row r="7" spans="2:3" x14ac:dyDescent="0.3">
      <c r="B7" s="3" t="s">
        <v>33</v>
      </c>
      <c r="C7" s="3" t="s">
        <v>38</v>
      </c>
    </row>
    <row r="8" spans="2:3" x14ac:dyDescent="0.3">
      <c r="B8" s="3" t="s">
        <v>33</v>
      </c>
      <c r="C8" s="3" t="s">
        <v>39</v>
      </c>
    </row>
    <row r="9" spans="2:3" x14ac:dyDescent="0.3">
      <c r="B9" s="3" t="s">
        <v>33</v>
      </c>
      <c r="C9" s="3" t="s">
        <v>40</v>
      </c>
    </row>
    <row r="10" spans="2:3" x14ac:dyDescent="0.3">
      <c r="B10" s="3" t="s">
        <v>33</v>
      </c>
      <c r="C10" s="3" t="s">
        <v>41</v>
      </c>
    </row>
    <row r="11" spans="2:3" x14ac:dyDescent="0.3">
      <c r="B11" s="3" t="s">
        <v>33</v>
      </c>
      <c r="C11" s="3" t="s">
        <v>42</v>
      </c>
    </row>
    <row r="12" spans="2:3" x14ac:dyDescent="0.3">
      <c r="B12" s="3" t="s">
        <v>33</v>
      </c>
      <c r="C12" s="3" t="s">
        <v>43</v>
      </c>
    </row>
    <row r="13" spans="2:3" x14ac:dyDescent="0.3">
      <c r="B13" s="3" t="s">
        <v>33</v>
      </c>
      <c r="C13" s="3" t="s">
        <v>44</v>
      </c>
    </row>
    <row r="14" spans="2:3" x14ac:dyDescent="0.3">
      <c r="B14" s="3" t="s">
        <v>33</v>
      </c>
      <c r="C14" s="3" t="s">
        <v>45</v>
      </c>
    </row>
    <row r="15" spans="2:3" x14ac:dyDescent="0.3">
      <c r="B15" s="3" t="s">
        <v>33</v>
      </c>
      <c r="C15" s="3" t="s">
        <v>46</v>
      </c>
    </row>
    <row r="16" spans="2:3" x14ac:dyDescent="0.3">
      <c r="B16" s="3" t="s">
        <v>33</v>
      </c>
      <c r="C16" s="3" t="s">
        <v>47</v>
      </c>
    </row>
    <row r="17" spans="2:3" x14ac:dyDescent="0.3">
      <c r="B17" s="3" t="s">
        <v>33</v>
      </c>
      <c r="C17" s="3" t="s">
        <v>48</v>
      </c>
    </row>
    <row r="18" spans="2:3" x14ac:dyDescent="0.3">
      <c r="B18" s="3" t="s">
        <v>33</v>
      </c>
      <c r="C18" s="3" t="s">
        <v>49</v>
      </c>
    </row>
    <row r="22" spans="2:3" x14ac:dyDescent="0.3">
      <c r="B22" s="3" t="s">
        <v>2</v>
      </c>
      <c r="C22" s="3">
        <f>SUBTOTAL(103,Table117[TOPICS])</f>
        <v>16</v>
      </c>
    </row>
  </sheetData>
  <hyperlinks>
    <hyperlink ref="C1" location="'COURSE OUTLINE'!A1" display="GO BACK TO COURSE OUTLINE" xr:uid="{00000000-0004-0000-0300-000000000000}"/>
  </hyperlink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39997558519241921"/>
  </sheetPr>
  <dimension ref="B1:C18"/>
  <sheetViews>
    <sheetView showGridLines="0" workbookViewId="0">
      <selection activeCell="C1" sqref="C1"/>
    </sheetView>
  </sheetViews>
  <sheetFormatPr defaultRowHeight="18.75" x14ac:dyDescent="0.3"/>
  <cols>
    <col min="1" max="1" width="9.140625" style="3"/>
    <col min="2" max="2" width="59.42578125" style="3" bestFit="1" customWidth="1"/>
    <col min="3" max="3" width="62.2851562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50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51</v>
      </c>
      <c r="C3" s="3" t="s">
        <v>52</v>
      </c>
    </row>
    <row r="4" spans="2:3" x14ac:dyDescent="0.3">
      <c r="B4" s="3" t="s">
        <v>51</v>
      </c>
      <c r="C4" s="3" t="s">
        <v>53</v>
      </c>
    </row>
    <row r="5" spans="2:3" x14ac:dyDescent="0.3">
      <c r="B5" s="3" t="s">
        <v>51</v>
      </c>
      <c r="C5" s="3" t="s">
        <v>54</v>
      </c>
    </row>
    <row r="6" spans="2:3" x14ac:dyDescent="0.3">
      <c r="B6" s="3" t="s">
        <v>51</v>
      </c>
      <c r="C6" s="3" t="s">
        <v>55</v>
      </c>
    </row>
    <row r="7" spans="2:3" x14ac:dyDescent="0.3">
      <c r="B7" s="3" t="s">
        <v>51</v>
      </c>
      <c r="C7" s="3" t="s">
        <v>56</v>
      </c>
    </row>
    <row r="8" spans="2:3" x14ac:dyDescent="0.3">
      <c r="B8" s="3" t="s">
        <v>51</v>
      </c>
      <c r="C8" s="3" t="s">
        <v>57</v>
      </c>
    </row>
    <row r="9" spans="2:3" x14ac:dyDescent="0.3">
      <c r="B9" s="3" t="s">
        <v>51</v>
      </c>
      <c r="C9" s="3" t="s">
        <v>58</v>
      </c>
    </row>
    <row r="10" spans="2:3" x14ac:dyDescent="0.3">
      <c r="B10" s="3" t="s">
        <v>51</v>
      </c>
      <c r="C10" s="3" t="s">
        <v>59</v>
      </c>
    </row>
    <row r="11" spans="2:3" x14ac:dyDescent="0.3">
      <c r="B11" s="3" t="s">
        <v>51</v>
      </c>
      <c r="C11" s="3" t="s">
        <v>60</v>
      </c>
    </row>
    <row r="12" spans="2:3" x14ac:dyDescent="0.3">
      <c r="B12" s="3" t="s">
        <v>51</v>
      </c>
      <c r="C12" s="3" t="s">
        <v>61</v>
      </c>
    </row>
    <row r="18" spans="2:3" x14ac:dyDescent="0.3">
      <c r="B18" s="3" t="s">
        <v>2</v>
      </c>
      <c r="C18" s="3">
        <f>SUBTOTAL(103,Table118[TOPICS])</f>
        <v>10</v>
      </c>
    </row>
  </sheetData>
  <hyperlinks>
    <hyperlink ref="C1" location="'COURSE OUTLINE'!A1" display="GO BACK TO COURSE OUTLINE" xr:uid="{00000000-0004-0000-0400-000000000000}"/>
  </hyperlinks>
  <pageMargins left="0.7" right="0.7" top="0.75" bottom="0.75" header="0.3" footer="0.3"/>
  <pageSetup paperSize="9" orientation="portrait" horizontalDpi="200" verticalDpi="2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39997558519241921"/>
  </sheetPr>
  <dimension ref="B1:C18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2.5703125" style="3" bestFit="1" customWidth="1"/>
    <col min="3" max="3" width="62.28515625" style="3" customWidth="1"/>
    <col min="4" max="4" width="9.140625" style="3"/>
    <col min="5" max="5" width="24.140625" style="3" bestFit="1" customWidth="1"/>
    <col min="6" max="6" width="14.42578125" style="3" customWidth="1"/>
    <col min="7" max="7" width="18.28515625" style="3" customWidth="1"/>
    <col min="8" max="8" width="9.140625" style="3"/>
    <col min="9" max="9" width="27.28515625" style="3" bestFit="1" customWidth="1"/>
    <col min="10" max="10" width="20.85546875" style="3" bestFit="1" customWidth="1"/>
    <col min="11" max="11" width="14.5703125" style="3" bestFit="1" customWidth="1"/>
    <col min="12" max="16384" width="9.140625" style="3"/>
  </cols>
  <sheetData>
    <row r="1" spans="2:3" x14ac:dyDescent="0.3">
      <c r="B1" s="6" t="s">
        <v>62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63</v>
      </c>
      <c r="C3" s="3" t="s">
        <v>64</v>
      </c>
    </row>
    <row r="4" spans="2:3" x14ac:dyDescent="0.3">
      <c r="B4" s="3" t="s">
        <v>63</v>
      </c>
      <c r="C4" s="3" t="s">
        <v>65</v>
      </c>
    </row>
    <row r="5" spans="2:3" x14ac:dyDescent="0.3">
      <c r="B5" s="3" t="s">
        <v>63</v>
      </c>
      <c r="C5" s="3" t="s">
        <v>66</v>
      </c>
    </row>
    <row r="6" spans="2:3" x14ac:dyDescent="0.3">
      <c r="B6" s="3" t="s">
        <v>63</v>
      </c>
      <c r="C6" s="3" t="s">
        <v>67</v>
      </c>
    </row>
    <row r="7" spans="2:3" x14ac:dyDescent="0.3">
      <c r="B7" s="3" t="s">
        <v>63</v>
      </c>
      <c r="C7" s="3" t="s">
        <v>68</v>
      </c>
    </row>
    <row r="8" spans="2:3" x14ac:dyDescent="0.3">
      <c r="B8" s="3" t="s">
        <v>63</v>
      </c>
      <c r="C8" s="3" t="s">
        <v>69</v>
      </c>
    </row>
    <row r="9" spans="2:3" x14ac:dyDescent="0.3">
      <c r="B9" s="3" t="s">
        <v>63</v>
      </c>
      <c r="C9" s="3" t="s">
        <v>70</v>
      </c>
    </row>
    <row r="10" spans="2:3" x14ac:dyDescent="0.3">
      <c r="B10" s="3" t="s">
        <v>63</v>
      </c>
      <c r="C10" s="3" t="s">
        <v>71</v>
      </c>
    </row>
    <row r="18" spans="2:3" x14ac:dyDescent="0.3">
      <c r="B18" s="3" t="s">
        <v>2</v>
      </c>
      <c r="C18" s="3">
        <f>SUBTOTAL(103,Table1[TOPICS])</f>
        <v>8</v>
      </c>
    </row>
  </sheetData>
  <hyperlinks>
    <hyperlink ref="C1" location="'COURSE OUTLINE'!A1" display="GO BACK TO COURSE OUTLINE" xr:uid="{00000000-0004-0000-0500-000000000000}"/>
  </hyperlink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808080"/>
  </sheetPr>
  <dimension ref="B1:C48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9.5703125" style="3" customWidth="1"/>
    <col min="3" max="3" width="56" style="3" customWidth="1"/>
    <col min="4" max="16384" width="9.140625" style="3"/>
  </cols>
  <sheetData>
    <row r="1" spans="2:3" x14ac:dyDescent="0.3">
      <c r="B1" s="6" t="s">
        <v>72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73</v>
      </c>
      <c r="C3" s="3" t="s">
        <v>74</v>
      </c>
    </row>
    <row r="5" spans="2:3" x14ac:dyDescent="0.3">
      <c r="B5" s="3" t="s">
        <v>75</v>
      </c>
      <c r="C5" s="3" t="s">
        <v>76</v>
      </c>
    </row>
    <row r="6" spans="2:3" x14ac:dyDescent="0.3">
      <c r="B6" s="3" t="s">
        <v>75</v>
      </c>
      <c r="C6" s="3" t="s">
        <v>77</v>
      </c>
    </row>
    <row r="7" spans="2:3" x14ac:dyDescent="0.3">
      <c r="B7" s="3" t="s">
        <v>75</v>
      </c>
      <c r="C7" s="3" t="s">
        <v>78</v>
      </c>
    </row>
    <row r="8" spans="2:3" x14ac:dyDescent="0.3">
      <c r="B8" s="3" t="s">
        <v>75</v>
      </c>
      <c r="C8" s="3" t="s">
        <v>79</v>
      </c>
    </row>
    <row r="9" spans="2:3" x14ac:dyDescent="0.3">
      <c r="B9" s="3" t="s">
        <v>75</v>
      </c>
      <c r="C9" s="3" t="s">
        <v>80</v>
      </c>
    </row>
    <row r="11" spans="2:3" x14ac:dyDescent="0.3">
      <c r="B11" s="3" t="s">
        <v>81</v>
      </c>
      <c r="C11" s="3" t="s">
        <v>3</v>
      </c>
    </row>
    <row r="12" spans="2:3" x14ac:dyDescent="0.3">
      <c r="B12" s="3" t="s">
        <v>81</v>
      </c>
      <c r="C12" s="3" t="s">
        <v>82</v>
      </c>
    </row>
    <row r="13" spans="2:3" x14ac:dyDescent="0.3">
      <c r="B13" s="3" t="s">
        <v>81</v>
      </c>
      <c r="C13" s="3" t="s">
        <v>83</v>
      </c>
    </row>
    <row r="15" spans="2:3" x14ac:dyDescent="0.3">
      <c r="B15" s="3" t="s">
        <v>84</v>
      </c>
      <c r="C15" s="3" t="s">
        <v>85</v>
      </c>
    </row>
    <row r="16" spans="2:3" x14ac:dyDescent="0.3">
      <c r="B16" s="3" t="s">
        <v>84</v>
      </c>
      <c r="C16" s="3" t="s">
        <v>86</v>
      </c>
    </row>
    <row r="17" spans="2:3" x14ac:dyDescent="0.3">
      <c r="B17" s="3" t="s">
        <v>84</v>
      </c>
      <c r="C17" s="3" t="s">
        <v>87</v>
      </c>
    </row>
    <row r="18" spans="2:3" x14ac:dyDescent="0.3">
      <c r="B18" s="3" t="s">
        <v>84</v>
      </c>
      <c r="C18" s="3" t="s">
        <v>88</v>
      </c>
    </row>
    <row r="20" spans="2:3" x14ac:dyDescent="0.3">
      <c r="B20" s="3" t="s">
        <v>89</v>
      </c>
      <c r="C20" s="3" t="s">
        <v>90</v>
      </c>
    </row>
    <row r="21" spans="2:3" x14ac:dyDescent="0.3">
      <c r="B21" s="3" t="s">
        <v>89</v>
      </c>
      <c r="C21" s="3" t="s">
        <v>91</v>
      </c>
    </row>
    <row r="22" spans="2:3" x14ac:dyDescent="0.3">
      <c r="B22" s="3" t="s">
        <v>89</v>
      </c>
      <c r="C22" s="3" t="s">
        <v>92</v>
      </c>
    </row>
    <row r="23" spans="2:3" x14ac:dyDescent="0.3">
      <c r="B23" s="3" t="s">
        <v>89</v>
      </c>
      <c r="C23" s="3" t="s">
        <v>93</v>
      </c>
    </row>
    <row r="24" spans="2:3" x14ac:dyDescent="0.3">
      <c r="B24" s="3" t="s">
        <v>89</v>
      </c>
      <c r="C24" s="3" t="s">
        <v>94</v>
      </c>
    </row>
    <row r="25" spans="2:3" x14ac:dyDescent="0.3">
      <c r="B25" s="3" t="s">
        <v>89</v>
      </c>
      <c r="C25" s="3" t="s">
        <v>95</v>
      </c>
    </row>
    <row r="26" spans="2:3" x14ac:dyDescent="0.3">
      <c r="B26" s="3" t="s">
        <v>89</v>
      </c>
      <c r="C26" s="3" t="s">
        <v>96</v>
      </c>
    </row>
    <row r="28" spans="2:3" x14ac:dyDescent="0.3">
      <c r="B28" s="3" t="s">
        <v>680</v>
      </c>
      <c r="C28" s="3" t="s">
        <v>97</v>
      </c>
    </row>
    <row r="29" spans="2:3" x14ac:dyDescent="0.3">
      <c r="B29" s="3" t="s">
        <v>680</v>
      </c>
      <c r="C29" s="3" t="s">
        <v>98</v>
      </c>
    </row>
    <row r="30" spans="2:3" x14ac:dyDescent="0.3">
      <c r="B30" s="3" t="s">
        <v>680</v>
      </c>
      <c r="C30" s="3" t="s">
        <v>99</v>
      </c>
    </row>
    <row r="31" spans="2:3" x14ac:dyDescent="0.3">
      <c r="B31" s="3" t="s">
        <v>680</v>
      </c>
      <c r="C31" s="3" t="s">
        <v>100</v>
      </c>
    </row>
    <row r="33" spans="2:3" x14ac:dyDescent="0.3">
      <c r="B33" s="3" t="s">
        <v>679</v>
      </c>
      <c r="C33" s="3" t="s">
        <v>681</v>
      </c>
    </row>
    <row r="34" spans="2:3" x14ac:dyDescent="0.3">
      <c r="B34" s="3" t="s">
        <v>679</v>
      </c>
      <c r="C34" s="3" t="s">
        <v>682</v>
      </c>
    </row>
    <row r="35" spans="2:3" x14ac:dyDescent="0.3">
      <c r="B35" s="3" t="s">
        <v>679</v>
      </c>
      <c r="C35" s="3" t="s">
        <v>683</v>
      </c>
    </row>
    <row r="36" spans="2:3" x14ac:dyDescent="0.3">
      <c r="B36" s="3" t="s">
        <v>679</v>
      </c>
      <c r="C36" s="3" t="s">
        <v>684</v>
      </c>
    </row>
    <row r="37" spans="2:3" x14ac:dyDescent="0.3">
      <c r="B37" s="3" t="s">
        <v>679</v>
      </c>
      <c r="C37" s="3" t="s">
        <v>685</v>
      </c>
    </row>
    <row r="38" spans="2:3" x14ac:dyDescent="0.3">
      <c r="B38" s="3" t="s">
        <v>679</v>
      </c>
      <c r="C38" s="3" t="s">
        <v>686</v>
      </c>
    </row>
    <row r="39" spans="2:3" x14ac:dyDescent="0.3">
      <c r="B39" s="3" t="s">
        <v>679</v>
      </c>
      <c r="C39" s="3" t="s">
        <v>687</v>
      </c>
    </row>
    <row r="40" spans="2:3" x14ac:dyDescent="0.3">
      <c r="B40" s="3" t="s">
        <v>679</v>
      </c>
      <c r="C40" s="3" t="s">
        <v>688</v>
      </c>
    </row>
    <row r="41" spans="2:3" x14ac:dyDescent="0.3">
      <c r="B41" s="3" t="s">
        <v>679</v>
      </c>
      <c r="C41" s="3" t="s">
        <v>689</v>
      </c>
    </row>
    <row r="42" spans="2:3" x14ac:dyDescent="0.3">
      <c r="B42" s="3" t="s">
        <v>679</v>
      </c>
      <c r="C42" s="3" t="s">
        <v>690</v>
      </c>
    </row>
    <row r="43" spans="2:3" x14ac:dyDescent="0.3">
      <c r="B43" s="3" t="s">
        <v>679</v>
      </c>
      <c r="C43" s="3" t="s">
        <v>691</v>
      </c>
    </row>
    <row r="44" spans="2:3" x14ac:dyDescent="0.3">
      <c r="B44" s="3" t="s">
        <v>679</v>
      </c>
      <c r="C44" s="3" t="s">
        <v>692</v>
      </c>
    </row>
    <row r="45" spans="2:3" x14ac:dyDescent="0.3">
      <c r="B45" s="3" t="s">
        <v>679</v>
      </c>
      <c r="C45" s="3" t="s">
        <v>693</v>
      </c>
    </row>
    <row r="46" spans="2:3" x14ac:dyDescent="0.3">
      <c r="B46" s="3" t="s">
        <v>679</v>
      </c>
      <c r="C46" s="3" t="s">
        <v>694</v>
      </c>
    </row>
    <row r="48" spans="2:3" x14ac:dyDescent="0.3">
      <c r="B48" s="3" t="s">
        <v>2</v>
      </c>
      <c r="C48" s="3">
        <f>SUBTOTAL(103,Table21011[TOPICS])</f>
        <v>38</v>
      </c>
    </row>
  </sheetData>
  <hyperlinks>
    <hyperlink ref="C1" location="'COURSE OUTLINE'!A1" display="GO BACK TO COURSE OUTLINE" xr:uid="{00000000-0004-0000-0600-000000000000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808080"/>
  </sheetPr>
  <dimension ref="B1:C122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9.5703125" style="3" customWidth="1"/>
    <col min="3" max="3" width="71.5703125" style="3" bestFit="1" customWidth="1"/>
    <col min="4" max="16384" width="9.140625" style="3"/>
  </cols>
  <sheetData>
    <row r="1" spans="2:3" x14ac:dyDescent="0.3">
      <c r="B1" s="6" t="s">
        <v>101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102</v>
      </c>
      <c r="C3" s="3" t="s">
        <v>863</v>
      </c>
    </row>
    <row r="4" spans="2:3" x14ac:dyDescent="0.3">
      <c r="B4" s="3" t="s">
        <v>102</v>
      </c>
      <c r="C4" s="3" t="s">
        <v>864</v>
      </c>
    </row>
    <row r="5" spans="2:3" x14ac:dyDescent="0.3">
      <c r="B5" s="3" t="s">
        <v>102</v>
      </c>
      <c r="C5" s="3" t="s">
        <v>865</v>
      </c>
    </row>
    <row r="6" spans="2:3" x14ac:dyDescent="0.3">
      <c r="B6" s="3" t="s">
        <v>102</v>
      </c>
      <c r="C6" s="3" t="s">
        <v>866</v>
      </c>
    </row>
    <row r="7" spans="2:3" x14ac:dyDescent="0.3">
      <c r="B7" s="3" t="s">
        <v>102</v>
      </c>
      <c r="C7" s="3" t="s">
        <v>867</v>
      </c>
    </row>
    <row r="8" spans="2:3" x14ac:dyDescent="0.3">
      <c r="B8" s="3" t="s">
        <v>102</v>
      </c>
      <c r="C8" s="3" t="s">
        <v>104</v>
      </c>
    </row>
    <row r="9" spans="2:3" x14ac:dyDescent="0.3">
      <c r="B9" s="3" t="s">
        <v>102</v>
      </c>
      <c r="C9" s="3" t="s">
        <v>868</v>
      </c>
    </row>
    <row r="10" spans="2:3" x14ac:dyDescent="0.3">
      <c r="B10" s="3" t="s">
        <v>102</v>
      </c>
      <c r="C10" s="3" t="s">
        <v>869</v>
      </c>
    </row>
    <row r="11" spans="2:3" x14ac:dyDescent="0.3">
      <c r="B11" s="3" t="s">
        <v>102</v>
      </c>
      <c r="C11" s="3" t="s">
        <v>105</v>
      </c>
    </row>
    <row r="12" spans="2:3" x14ac:dyDescent="0.3">
      <c r="B12" s="3" t="s">
        <v>102</v>
      </c>
      <c r="C12" s="3" t="s">
        <v>106</v>
      </c>
    </row>
    <row r="13" spans="2:3" x14ac:dyDescent="0.3">
      <c r="B13" s="3" t="s">
        <v>102</v>
      </c>
      <c r="C13" s="3" t="s">
        <v>870</v>
      </c>
    </row>
    <row r="14" spans="2:3" x14ac:dyDescent="0.3">
      <c r="B14" s="3" t="s">
        <v>102</v>
      </c>
      <c r="C14" s="3" t="s">
        <v>871</v>
      </c>
    </row>
    <row r="15" spans="2:3" x14ac:dyDescent="0.3">
      <c r="B15" s="3" t="s">
        <v>102</v>
      </c>
      <c r="C15" s="3" t="s">
        <v>872</v>
      </c>
    </row>
    <row r="16" spans="2:3" x14ac:dyDescent="0.3">
      <c r="B16" s="3" t="s">
        <v>102</v>
      </c>
      <c r="C16" s="3" t="s">
        <v>873</v>
      </c>
    </row>
    <row r="17" spans="2:3" x14ac:dyDescent="0.3">
      <c r="B17" s="3" t="s">
        <v>102</v>
      </c>
      <c r="C17" s="3" t="s">
        <v>874</v>
      </c>
    </row>
    <row r="18" spans="2:3" x14ac:dyDescent="0.3">
      <c r="B18" s="3" t="s">
        <v>102</v>
      </c>
      <c r="C18" s="3" t="s">
        <v>875</v>
      </c>
    </row>
    <row r="19" spans="2:3" x14ac:dyDescent="0.3">
      <c r="B19" s="3" t="s">
        <v>102</v>
      </c>
      <c r="C19" s="3" t="s">
        <v>876</v>
      </c>
    </row>
    <row r="20" spans="2:3" x14ac:dyDescent="0.3">
      <c r="B20" s="3" t="s">
        <v>102</v>
      </c>
      <c r="C20" s="3" t="s">
        <v>877</v>
      </c>
    </row>
    <row r="21" spans="2:3" x14ac:dyDescent="0.3">
      <c r="B21" s="3" t="s">
        <v>102</v>
      </c>
      <c r="C21" s="3" t="s">
        <v>878</v>
      </c>
    </row>
    <row r="22" spans="2:3" x14ac:dyDescent="0.3">
      <c r="B22" s="3" t="s">
        <v>102</v>
      </c>
      <c r="C22" s="3" t="s">
        <v>879</v>
      </c>
    </row>
    <row r="23" spans="2:3" x14ac:dyDescent="0.3">
      <c r="B23" s="3" t="s">
        <v>102</v>
      </c>
      <c r="C23" s="3" t="s">
        <v>880</v>
      </c>
    </row>
    <row r="24" spans="2:3" x14ac:dyDescent="0.3">
      <c r="B24" s="3" t="s">
        <v>102</v>
      </c>
      <c r="C24" s="3" t="s">
        <v>881</v>
      </c>
    </row>
    <row r="25" spans="2:3" x14ac:dyDescent="0.3">
      <c r="B25" s="3" t="s">
        <v>102</v>
      </c>
      <c r="C25" s="3" t="s">
        <v>882</v>
      </c>
    </row>
    <row r="26" spans="2:3" x14ac:dyDescent="0.3">
      <c r="B26" s="3" t="s">
        <v>102</v>
      </c>
      <c r="C26" s="3" t="s">
        <v>883</v>
      </c>
    </row>
    <row r="27" spans="2:3" x14ac:dyDescent="0.3">
      <c r="B27" s="3" t="s">
        <v>102</v>
      </c>
      <c r="C27" s="3" t="s">
        <v>884</v>
      </c>
    </row>
    <row r="28" spans="2:3" x14ac:dyDescent="0.3">
      <c r="B28" s="3" t="s">
        <v>102</v>
      </c>
      <c r="C28" s="3" t="s">
        <v>885</v>
      </c>
    </row>
    <row r="29" spans="2:3" x14ac:dyDescent="0.3">
      <c r="B29" s="3" t="s">
        <v>102</v>
      </c>
      <c r="C29" s="3" t="s">
        <v>886</v>
      </c>
    </row>
    <row r="30" spans="2:3" x14ac:dyDescent="0.3">
      <c r="B30" s="3" t="s">
        <v>102</v>
      </c>
      <c r="C30" s="3" t="s">
        <v>107</v>
      </c>
    </row>
    <row r="31" spans="2:3" x14ac:dyDescent="0.3">
      <c r="B31" s="3" t="s">
        <v>102</v>
      </c>
      <c r="C31" s="3" t="s">
        <v>887</v>
      </c>
    </row>
    <row r="32" spans="2:3" x14ac:dyDescent="0.3">
      <c r="B32" s="3" t="s">
        <v>102</v>
      </c>
      <c r="C32" s="3" t="s">
        <v>888</v>
      </c>
    </row>
    <row r="33" spans="2:3" x14ac:dyDescent="0.3">
      <c r="B33" s="3" t="s">
        <v>102</v>
      </c>
      <c r="C33" s="3" t="s">
        <v>889</v>
      </c>
    </row>
    <row r="34" spans="2:3" x14ac:dyDescent="0.3">
      <c r="B34" s="3" t="s">
        <v>102</v>
      </c>
      <c r="C34" s="3" t="s">
        <v>890</v>
      </c>
    </row>
    <row r="35" spans="2:3" x14ac:dyDescent="0.3">
      <c r="B35" s="3" t="s">
        <v>102</v>
      </c>
      <c r="C35" s="3" t="s">
        <v>891</v>
      </c>
    </row>
    <row r="36" spans="2:3" x14ac:dyDescent="0.3">
      <c r="B36" s="3" t="s">
        <v>102</v>
      </c>
      <c r="C36" s="3" t="s">
        <v>892</v>
      </c>
    </row>
    <row r="37" spans="2:3" x14ac:dyDescent="0.3">
      <c r="B37" s="3" t="s">
        <v>102</v>
      </c>
      <c r="C37" s="3" t="s">
        <v>893</v>
      </c>
    </row>
    <row r="38" spans="2:3" x14ac:dyDescent="0.3">
      <c r="B38" s="3" t="s">
        <v>102</v>
      </c>
      <c r="C38" s="3" t="s">
        <v>894</v>
      </c>
    </row>
    <row r="39" spans="2:3" x14ac:dyDescent="0.3">
      <c r="B39" s="3" t="s">
        <v>102</v>
      </c>
      <c r="C39" s="3" t="s">
        <v>895</v>
      </c>
    </row>
    <row r="41" spans="2:3" x14ac:dyDescent="0.3">
      <c r="B41" s="3" t="s">
        <v>108</v>
      </c>
      <c r="C41" s="3" t="s">
        <v>109</v>
      </c>
    </row>
    <row r="42" spans="2:3" x14ac:dyDescent="0.3">
      <c r="B42" s="3" t="s">
        <v>108</v>
      </c>
      <c r="C42" s="3" t="s">
        <v>29</v>
      </c>
    </row>
    <row r="43" spans="2:3" x14ac:dyDescent="0.3">
      <c r="B43" s="3" t="s">
        <v>108</v>
      </c>
      <c r="C43" s="3" t="s">
        <v>28</v>
      </c>
    </row>
    <row r="44" spans="2:3" x14ac:dyDescent="0.3">
      <c r="B44" s="3" t="s">
        <v>108</v>
      </c>
      <c r="C44" s="3" t="s">
        <v>110</v>
      </c>
    </row>
    <row r="45" spans="2:3" x14ac:dyDescent="0.3">
      <c r="B45" s="3" t="s">
        <v>108</v>
      </c>
      <c r="C45" s="3" t="s">
        <v>896</v>
      </c>
    </row>
    <row r="46" spans="2:3" x14ac:dyDescent="0.3">
      <c r="B46" s="3" t="s">
        <v>108</v>
      </c>
      <c r="C46" s="3" t="s">
        <v>897</v>
      </c>
    </row>
    <row r="47" spans="2:3" x14ac:dyDescent="0.3">
      <c r="B47" s="3" t="s">
        <v>108</v>
      </c>
      <c r="C47" s="3" t="s">
        <v>898</v>
      </c>
    </row>
    <row r="48" spans="2:3" x14ac:dyDescent="0.3">
      <c r="B48" s="3" t="s">
        <v>108</v>
      </c>
      <c r="C48" s="3" t="s">
        <v>899</v>
      </c>
    </row>
    <row r="49" spans="2:3" x14ac:dyDescent="0.3">
      <c r="B49" s="3" t="s">
        <v>108</v>
      </c>
      <c r="C49" s="3" t="s">
        <v>900</v>
      </c>
    </row>
    <row r="51" spans="2:3" x14ac:dyDescent="0.3">
      <c r="B51" s="3" t="s">
        <v>111</v>
      </c>
      <c r="C51" s="3" t="s">
        <v>901</v>
      </c>
    </row>
    <row r="52" spans="2:3" x14ac:dyDescent="0.3">
      <c r="B52" s="3" t="s">
        <v>111</v>
      </c>
      <c r="C52" s="3" t="s">
        <v>902</v>
      </c>
    </row>
    <row r="53" spans="2:3" x14ac:dyDescent="0.3">
      <c r="B53" s="3" t="s">
        <v>111</v>
      </c>
      <c r="C53" s="3" t="s">
        <v>903</v>
      </c>
    </row>
    <row r="54" spans="2:3" x14ac:dyDescent="0.3">
      <c r="B54" s="3" t="s">
        <v>111</v>
      </c>
      <c r="C54" s="3" t="s">
        <v>904</v>
      </c>
    </row>
    <row r="55" spans="2:3" x14ac:dyDescent="0.3">
      <c r="B55" s="3" t="s">
        <v>111</v>
      </c>
      <c r="C55" s="3" t="s">
        <v>112</v>
      </c>
    </row>
    <row r="56" spans="2:3" x14ac:dyDescent="0.3">
      <c r="B56" s="3" t="s">
        <v>111</v>
      </c>
      <c r="C56" s="3" t="s">
        <v>905</v>
      </c>
    </row>
    <row r="57" spans="2:3" x14ac:dyDescent="0.3">
      <c r="B57" s="3" t="s">
        <v>111</v>
      </c>
      <c r="C57" s="3" t="s">
        <v>906</v>
      </c>
    </row>
    <row r="58" spans="2:3" x14ac:dyDescent="0.3">
      <c r="B58" s="3" t="s">
        <v>111</v>
      </c>
      <c r="C58" s="3" t="s">
        <v>907</v>
      </c>
    </row>
    <row r="59" spans="2:3" x14ac:dyDescent="0.3">
      <c r="B59" s="3" t="s">
        <v>111</v>
      </c>
      <c r="C59" s="3" t="s">
        <v>113</v>
      </c>
    </row>
    <row r="60" spans="2:3" x14ac:dyDescent="0.3">
      <c r="B60" s="3" t="s">
        <v>111</v>
      </c>
      <c r="C60" s="3" t="s">
        <v>908</v>
      </c>
    </row>
    <row r="62" spans="2:3" x14ac:dyDescent="0.3">
      <c r="B62" s="3" t="s">
        <v>114</v>
      </c>
      <c r="C62" s="3" t="s">
        <v>909</v>
      </c>
    </row>
    <row r="63" spans="2:3" x14ac:dyDescent="0.3">
      <c r="B63" s="3" t="s">
        <v>114</v>
      </c>
      <c r="C63" s="3" t="s">
        <v>115</v>
      </c>
    </row>
    <row r="64" spans="2:3" x14ac:dyDescent="0.3">
      <c r="B64" s="3" t="s">
        <v>114</v>
      </c>
      <c r="C64" s="3" t="s">
        <v>116</v>
      </c>
    </row>
    <row r="65" spans="2:3" x14ac:dyDescent="0.3">
      <c r="B65" s="3" t="s">
        <v>114</v>
      </c>
      <c r="C65" s="3" t="s">
        <v>910</v>
      </c>
    </row>
    <row r="66" spans="2:3" x14ac:dyDescent="0.3">
      <c r="B66" s="3" t="s">
        <v>114</v>
      </c>
      <c r="C66" s="3" t="s">
        <v>117</v>
      </c>
    </row>
    <row r="67" spans="2:3" x14ac:dyDescent="0.3">
      <c r="B67" s="3" t="s">
        <v>114</v>
      </c>
      <c r="C67" s="3" t="s">
        <v>911</v>
      </c>
    </row>
    <row r="69" spans="2:3" x14ac:dyDescent="0.3">
      <c r="B69" s="3" t="s">
        <v>118</v>
      </c>
      <c r="C69" s="3" t="s">
        <v>912</v>
      </c>
    </row>
    <row r="70" spans="2:3" x14ac:dyDescent="0.3">
      <c r="B70" s="3" t="s">
        <v>118</v>
      </c>
      <c r="C70" s="3" t="s">
        <v>913</v>
      </c>
    </row>
    <row r="71" spans="2:3" x14ac:dyDescent="0.3">
      <c r="B71" s="3" t="s">
        <v>118</v>
      </c>
      <c r="C71" s="3" t="s">
        <v>914</v>
      </c>
    </row>
    <row r="72" spans="2:3" x14ac:dyDescent="0.3">
      <c r="B72" s="3" t="s">
        <v>118</v>
      </c>
      <c r="C72" s="3" t="s">
        <v>915</v>
      </c>
    </row>
    <row r="74" spans="2:3" x14ac:dyDescent="0.3">
      <c r="B74" s="3" t="s">
        <v>119</v>
      </c>
      <c r="C74" s="3" t="s">
        <v>120</v>
      </c>
    </row>
    <row r="75" spans="2:3" x14ac:dyDescent="0.3">
      <c r="B75" s="3" t="s">
        <v>119</v>
      </c>
      <c r="C75" s="3" t="s">
        <v>121</v>
      </c>
    </row>
    <row r="76" spans="2:3" x14ac:dyDescent="0.3">
      <c r="B76" s="3" t="s">
        <v>119</v>
      </c>
      <c r="C76" s="3" t="s">
        <v>916</v>
      </c>
    </row>
    <row r="77" spans="2:3" x14ac:dyDescent="0.3">
      <c r="B77" s="3" t="s">
        <v>119</v>
      </c>
      <c r="C77" s="3" t="s">
        <v>122</v>
      </c>
    </row>
    <row r="78" spans="2:3" x14ac:dyDescent="0.3">
      <c r="B78" s="3" t="s">
        <v>119</v>
      </c>
      <c r="C78" s="3" t="s">
        <v>917</v>
      </c>
    </row>
    <row r="79" spans="2:3" x14ac:dyDescent="0.3">
      <c r="B79" s="3" t="s">
        <v>119</v>
      </c>
      <c r="C79" s="3" t="s">
        <v>918</v>
      </c>
    </row>
    <row r="80" spans="2:3" x14ac:dyDescent="0.3">
      <c r="B80" s="3" t="s">
        <v>119</v>
      </c>
      <c r="C80" s="3" t="s">
        <v>919</v>
      </c>
    </row>
    <row r="81" spans="2:3" x14ac:dyDescent="0.3">
      <c r="B81" s="3" t="s">
        <v>119</v>
      </c>
      <c r="C81" s="3" t="s">
        <v>920</v>
      </c>
    </row>
    <row r="83" spans="2:3" x14ac:dyDescent="0.3">
      <c r="B83" s="3" t="s">
        <v>123</v>
      </c>
      <c r="C83" s="3" t="s">
        <v>124</v>
      </c>
    </row>
    <row r="84" spans="2:3" x14ac:dyDescent="0.3">
      <c r="B84" s="3" t="s">
        <v>123</v>
      </c>
      <c r="C84" s="3" t="s">
        <v>125</v>
      </c>
    </row>
    <row r="85" spans="2:3" x14ac:dyDescent="0.3">
      <c r="B85" s="3" t="s">
        <v>123</v>
      </c>
      <c r="C85" s="3" t="s">
        <v>126</v>
      </c>
    </row>
    <row r="86" spans="2:3" x14ac:dyDescent="0.3">
      <c r="B86" s="3" t="s">
        <v>123</v>
      </c>
      <c r="C86" s="3" t="s">
        <v>921</v>
      </c>
    </row>
    <row r="87" spans="2:3" x14ac:dyDescent="0.3">
      <c r="B87" s="3" t="s">
        <v>123</v>
      </c>
      <c r="C87" s="3" t="s">
        <v>127</v>
      </c>
    </row>
    <row r="88" spans="2:3" x14ac:dyDescent="0.3">
      <c r="B88" s="3" t="s">
        <v>123</v>
      </c>
      <c r="C88" s="3" t="s">
        <v>128</v>
      </c>
    </row>
    <row r="89" spans="2:3" x14ac:dyDescent="0.3">
      <c r="B89" s="3" t="s">
        <v>123</v>
      </c>
      <c r="C89" s="3" t="s">
        <v>922</v>
      </c>
    </row>
    <row r="91" spans="2:3" x14ac:dyDescent="0.3">
      <c r="B91" s="3" t="s">
        <v>129</v>
      </c>
      <c r="C91" s="3" t="s">
        <v>130</v>
      </c>
    </row>
    <row r="92" spans="2:3" x14ac:dyDescent="0.3">
      <c r="B92" s="3" t="s">
        <v>129</v>
      </c>
      <c r="C92" s="3" t="s">
        <v>923</v>
      </c>
    </row>
    <row r="93" spans="2:3" x14ac:dyDescent="0.3">
      <c r="B93" s="3" t="s">
        <v>129</v>
      </c>
      <c r="C93" s="3" t="s">
        <v>131</v>
      </c>
    </row>
    <row r="94" spans="2:3" x14ac:dyDescent="0.3">
      <c r="B94" s="3" t="s">
        <v>129</v>
      </c>
      <c r="C94" s="3" t="s">
        <v>924</v>
      </c>
    </row>
    <row r="95" spans="2:3" x14ac:dyDescent="0.3">
      <c r="B95" s="3" t="s">
        <v>129</v>
      </c>
      <c r="C95" s="3" t="s">
        <v>132</v>
      </c>
    </row>
    <row r="96" spans="2:3" x14ac:dyDescent="0.3">
      <c r="B96" s="3" t="s">
        <v>129</v>
      </c>
      <c r="C96" s="3" t="s">
        <v>925</v>
      </c>
    </row>
    <row r="97" spans="2:3" x14ac:dyDescent="0.3">
      <c r="B97" s="3" t="s">
        <v>129</v>
      </c>
      <c r="C97" s="3" t="s">
        <v>133</v>
      </c>
    </row>
    <row r="98" spans="2:3" x14ac:dyDescent="0.3">
      <c r="B98" s="3" t="s">
        <v>129</v>
      </c>
      <c r="C98" s="3" t="s">
        <v>926</v>
      </c>
    </row>
    <row r="99" spans="2:3" x14ac:dyDescent="0.3">
      <c r="B99" s="3" t="s">
        <v>129</v>
      </c>
      <c r="C99" s="3" t="s">
        <v>927</v>
      </c>
    </row>
    <row r="100" spans="2:3" x14ac:dyDescent="0.3">
      <c r="B100" s="3" t="s">
        <v>129</v>
      </c>
      <c r="C100" s="3" t="s">
        <v>928</v>
      </c>
    </row>
    <row r="101" spans="2:3" x14ac:dyDescent="0.3">
      <c r="B101" s="3" t="s">
        <v>129</v>
      </c>
      <c r="C101" s="3" t="s">
        <v>929</v>
      </c>
    </row>
    <row r="103" spans="2:3" x14ac:dyDescent="0.3">
      <c r="B103" s="3" t="s">
        <v>134</v>
      </c>
      <c r="C103" s="3" t="s">
        <v>135</v>
      </c>
    </row>
    <row r="104" spans="2:3" x14ac:dyDescent="0.3">
      <c r="B104" s="3" t="s">
        <v>134</v>
      </c>
      <c r="C104" s="3" t="s">
        <v>136</v>
      </c>
    </row>
    <row r="105" spans="2:3" x14ac:dyDescent="0.3">
      <c r="B105" s="3" t="s">
        <v>134</v>
      </c>
      <c r="C105" s="3" t="s">
        <v>137</v>
      </c>
    </row>
    <row r="106" spans="2:3" x14ac:dyDescent="0.3">
      <c r="B106" s="3" t="s">
        <v>134</v>
      </c>
      <c r="C106" s="3" t="s">
        <v>930</v>
      </c>
    </row>
    <row r="107" spans="2:3" x14ac:dyDescent="0.3">
      <c r="B107" s="3" t="s">
        <v>134</v>
      </c>
      <c r="C107" s="3" t="s">
        <v>931</v>
      </c>
    </row>
    <row r="108" spans="2:3" x14ac:dyDescent="0.3">
      <c r="B108" s="3" t="s">
        <v>134</v>
      </c>
      <c r="C108" s="3" t="s">
        <v>932</v>
      </c>
    </row>
    <row r="109" spans="2:3" x14ac:dyDescent="0.3">
      <c r="B109" s="3" t="s">
        <v>134</v>
      </c>
      <c r="C109" s="3" t="s">
        <v>138</v>
      </c>
    </row>
    <row r="110" spans="2:3" x14ac:dyDescent="0.3">
      <c r="B110" s="3" t="s">
        <v>134</v>
      </c>
      <c r="C110" s="3" t="s">
        <v>933</v>
      </c>
    </row>
    <row r="111" spans="2:3" x14ac:dyDescent="0.3">
      <c r="B111" s="3" t="s">
        <v>134</v>
      </c>
      <c r="C111" s="3" t="s">
        <v>934</v>
      </c>
    </row>
    <row r="112" spans="2:3" x14ac:dyDescent="0.3">
      <c r="B112" s="3" t="s">
        <v>134</v>
      </c>
      <c r="C112" s="3" t="s">
        <v>935</v>
      </c>
    </row>
    <row r="114" spans="2:3" x14ac:dyDescent="0.3">
      <c r="B114" s="3" t="s">
        <v>139</v>
      </c>
      <c r="C114" s="3" t="s">
        <v>140</v>
      </c>
    </row>
    <row r="115" spans="2:3" x14ac:dyDescent="0.3">
      <c r="B115" s="3" t="s">
        <v>139</v>
      </c>
      <c r="C115" s="3" t="s">
        <v>936</v>
      </c>
    </row>
    <row r="116" spans="2:3" x14ac:dyDescent="0.3">
      <c r="B116" s="3" t="s">
        <v>139</v>
      </c>
      <c r="C116" s="3" t="s">
        <v>937</v>
      </c>
    </row>
    <row r="117" spans="2:3" x14ac:dyDescent="0.3">
      <c r="B117" s="3" t="s">
        <v>139</v>
      </c>
      <c r="C117" s="3" t="s">
        <v>938</v>
      </c>
    </row>
    <row r="118" spans="2:3" x14ac:dyDescent="0.3">
      <c r="B118" s="3" t="s">
        <v>139</v>
      </c>
      <c r="C118" s="3" t="s">
        <v>939</v>
      </c>
    </row>
    <row r="119" spans="2:3" x14ac:dyDescent="0.3">
      <c r="B119" s="3" t="s">
        <v>139</v>
      </c>
      <c r="C119" s="3" t="s">
        <v>940</v>
      </c>
    </row>
    <row r="120" spans="2:3" x14ac:dyDescent="0.3">
      <c r="B120" s="3" t="s">
        <v>139</v>
      </c>
      <c r="C120" s="3" t="s">
        <v>941</v>
      </c>
    </row>
    <row r="122" spans="2:3" x14ac:dyDescent="0.3">
      <c r="B122" s="3" t="s">
        <v>2</v>
      </c>
      <c r="C122" s="3">
        <f>SUBTOTAL(103,Table21014[TOPICS])</f>
        <v>109</v>
      </c>
    </row>
  </sheetData>
  <hyperlinks>
    <hyperlink ref="C1" location="'COURSE OUTLINE'!A1" display="GO BACK TO COURSE OUTLINE" xr:uid="{00000000-0004-0000-0700-000000000000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808080"/>
  </sheetPr>
  <dimension ref="B1:C11"/>
  <sheetViews>
    <sheetView showGridLines="0" workbookViewId="0">
      <selection activeCell="B1" sqref="B1"/>
    </sheetView>
  </sheetViews>
  <sheetFormatPr defaultRowHeight="18.75" x14ac:dyDescent="0.3"/>
  <cols>
    <col min="1" max="1" width="9.140625" style="3"/>
    <col min="2" max="2" width="49.5703125" style="3" customWidth="1"/>
    <col min="3" max="3" width="43.5703125" style="3" customWidth="1"/>
    <col min="4" max="16384" width="9.140625" style="3"/>
  </cols>
  <sheetData>
    <row r="1" spans="2:3" x14ac:dyDescent="0.3">
      <c r="B1" s="6" t="s">
        <v>141</v>
      </c>
      <c r="C1" s="1" t="s">
        <v>543</v>
      </c>
    </row>
    <row r="2" spans="2:3" x14ac:dyDescent="0.3">
      <c r="B2" s="3" t="s">
        <v>5</v>
      </c>
      <c r="C2" s="3" t="s">
        <v>0</v>
      </c>
    </row>
    <row r="3" spans="2:3" x14ac:dyDescent="0.3">
      <c r="B3" s="3" t="s">
        <v>142</v>
      </c>
      <c r="C3" s="3" t="s">
        <v>143</v>
      </c>
    </row>
    <row r="4" spans="2:3" x14ac:dyDescent="0.3">
      <c r="B4" s="3" t="s">
        <v>142</v>
      </c>
      <c r="C4" s="3" t="s">
        <v>144</v>
      </c>
    </row>
    <row r="5" spans="2:3" x14ac:dyDescent="0.3">
      <c r="B5" s="3" t="s">
        <v>142</v>
      </c>
      <c r="C5" s="3" t="s">
        <v>145</v>
      </c>
    </row>
    <row r="6" spans="2:3" x14ac:dyDescent="0.3">
      <c r="B6" s="3" t="s">
        <v>142</v>
      </c>
      <c r="C6" s="3" t="s">
        <v>146</v>
      </c>
    </row>
    <row r="7" spans="2:3" x14ac:dyDescent="0.3">
      <c r="B7" s="3" t="s">
        <v>142</v>
      </c>
      <c r="C7" s="3" t="s">
        <v>147</v>
      </c>
    </row>
    <row r="11" spans="2:3" x14ac:dyDescent="0.3">
      <c r="B11" s="3" t="s">
        <v>2</v>
      </c>
      <c r="C11" s="3">
        <f>SUBTOTAL(103,Table21013[TOPICS])</f>
        <v>5</v>
      </c>
    </row>
  </sheetData>
  <hyperlinks>
    <hyperlink ref="C1" location="'COURSE OUTLINE'!A1" display="GO BACK TO COURSE OUTLINE" xr:uid="{00000000-0004-0000-0800-000000000000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COURSE OUTLINE</vt:lpstr>
      <vt:lpstr>BEG - INTRO</vt:lpstr>
      <vt:lpstr>BEG - FORMULAS</vt:lpstr>
      <vt:lpstr>BEG - FORMATTING</vt:lpstr>
      <vt:lpstr>BEG - CHARTS</vt:lpstr>
      <vt:lpstr>BEG - PRINTING</vt:lpstr>
      <vt:lpstr>INT - FORMULAS</vt:lpstr>
      <vt:lpstr>INT - PIVOT TABLES</vt:lpstr>
      <vt:lpstr>INT - VBA</vt:lpstr>
      <vt:lpstr>INT - ANALYSIS</vt:lpstr>
      <vt:lpstr>INT - CHARTS</vt:lpstr>
      <vt:lpstr>ADV - FORMULAS</vt:lpstr>
      <vt:lpstr>ADV - PIVOT TABLES</vt:lpstr>
      <vt:lpstr>ADV - VBA</vt:lpstr>
      <vt:lpstr>ADV - POWER QUERY</vt:lpstr>
      <vt:lpstr>ADV - POWER PIVOT</vt:lpstr>
      <vt:lpstr>ADV - FINANCIAL MODELING</vt:lpstr>
      <vt:lpstr>ADV - CHARTS</vt:lpstr>
      <vt:lpstr>ADV - DASHBOARDS</vt:lpstr>
      <vt:lpstr>ADV - POWER BI</vt:lpstr>
      <vt:lpstr>BONUS - MS OFFICE</vt:lpstr>
      <vt:lpstr>BONUS - MS ACCESS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MyExcelOnline.com</dc:creator>
  <cp:keywords/>
  <dc:description/>
  <cp:lastModifiedBy>John Michaloudis</cp:lastModifiedBy>
  <cp:revision/>
  <dcterms:created xsi:type="dcterms:W3CDTF">2018-04-27T16:10:32Z</dcterms:created>
  <dcterms:modified xsi:type="dcterms:W3CDTF">2022-06-01T20:17:02Z</dcterms:modified>
  <cp:category/>
  <cp:contentStatus/>
</cp:coreProperties>
</file>