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Data\Work\John\Pivot\"/>
    </mc:Choice>
  </mc:AlternateContent>
  <xr:revisionPtr revIDLastSave="0" documentId="13_ncr:1_{3881DE0F-E32F-45E7-9574-E280AE6C46F2}" xr6:coauthVersionLast="47" xr6:coauthVersionMax="47" xr10:uidLastSave="{00000000-0000-0000-0000-000000000000}"/>
  <bookViews>
    <workbookView xWindow="-108" yWindow="-108" windowWidth="23256" windowHeight="13176" xr2:uid="{CAD94433-AE60-4CC5-9B7E-697CC1056B77}"/>
  </bookViews>
  <sheets>
    <sheet name="DashboardComplete" sheetId="3" r:id="rId1"/>
    <sheet name="Dashboard" sheetId="4" r:id="rId2"/>
    <sheet name="All Sales" sheetId="1" r:id="rId3"/>
  </sheets>
  <calcPr calcId="191029"/>
  <pivotCaches>
    <pivotCache cacheId="4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G28" i="1"/>
  <c r="P3" i="1"/>
  <c r="P2" i="1"/>
  <c r="N5" i="3"/>
  <c r="L5" i="3"/>
  <c r="F2" i="1"/>
  <c r="E2" i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4" i="1"/>
  <c r="H4" i="1" s="1"/>
  <c r="H2" i="1" l="1"/>
  <c r="G2" i="1"/>
</calcChain>
</file>

<file path=xl/sharedStrings.xml><?xml version="1.0" encoding="utf-8"?>
<sst xmlns="http://schemas.openxmlformats.org/spreadsheetml/2006/main" count="79" uniqueCount="28">
  <si>
    <t>Date</t>
  </si>
  <si>
    <t>Salesman</t>
  </si>
  <si>
    <t>State</t>
  </si>
  <si>
    <t>Amount Sold</t>
  </si>
  <si>
    <t>Dollars Earned</t>
  </si>
  <si>
    <t>Cost</t>
  </si>
  <si>
    <t>Profit</t>
  </si>
  <si>
    <t>Jim</t>
  </si>
  <si>
    <t>Phyllis</t>
  </si>
  <si>
    <t>Stanley</t>
  </si>
  <si>
    <t>Dwight</t>
  </si>
  <si>
    <t>Andy</t>
  </si>
  <si>
    <t>PA</t>
  </si>
  <si>
    <t>NY</t>
  </si>
  <si>
    <t>MD</t>
  </si>
  <si>
    <t>NJ</t>
  </si>
  <si>
    <t>Row Labels</t>
  </si>
  <si>
    <t>Grand Total</t>
  </si>
  <si>
    <t>Total Amount Sold</t>
  </si>
  <si>
    <t>Total Dollars Earned</t>
  </si>
  <si>
    <t>Total Profit</t>
  </si>
  <si>
    <t>Totals</t>
  </si>
  <si>
    <t>Top Salesman</t>
  </si>
  <si>
    <t>Top Day of Sales</t>
  </si>
  <si>
    <t xml:space="preserve">to </t>
  </si>
  <si>
    <t xml:space="preserve">Dates from      </t>
  </si>
  <si>
    <t>(blank)</t>
  </si>
  <si>
    <t>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</si>
</sst>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0" xfId="0" pivotButton="1"/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</cellXfs>
  <cellStyles count="1">
    <cellStyle name="Normal" xfId="0" builtinId="0"/>
  </cellStyles>
  <dxfs count="10">
    <dxf>
      <numFmt numFmtId="1" formatCode="0"/>
    </dxf>
    <dxf>
      <numFmt numFmtId="1" formatCode="0"/>
    </dxf>
    <dxf>
      <numFmt numFmtId="164" formatCode="&quot;$&quot;#,##0.00"/>
    </dxf>
    <dxf>
      <alignment horizontal="center"/>
    </dxf>
    <dxf>
      <numFmt numFmtId="164" formatCode="&quot;$&quot;#,##0.00"/>
    </dxf>
    <dxf>
      <alignment horizontal="center"/>
    </dxf>
    <dxf>
      <alignment horizontal="center"/>
    </dxf>
    <dxf>
      <numFmt numFmtId="164" formatCode="&quot;$&quot;#,##0.00"/>
    </dxf>
    <dxf>
      <numFmt numFmtId="164" formatCode="&quot;$&quot;#,##0.00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220980</xdr:colOff>
      <xdr:row>8</xdr:row>
      <xdr:rowOff>45720</xdr:rowOff>
    </xdr:from>
    <xdr:to>
      <xdr:col>9</xdr:col>
      <xdr:colOff>518160</xdr:colOff>
      <xdr:row>18</xdr:row>
      <xdr:rowOff>22860</xdr:rowOff>
    </xdr:to>
    <xdr:sp macro="" textlink="'All Sales'!E2">
      <xdr:nvSpPr>
        <xdr:cNvPr id="2" name="Rectangle: Rounded Corners 1">
          <a:extLst>
            <a:ext uri="{FF2B5EF4-FFF2-40B4-BE49-F238E27FC236}">
              <a16:creationId xmlns:a16="http://schemas.microsoft.com/office/drawing/2014/main" id="{F6E17D0A-F930-4A36-B148-3312C5AEA011}"/>
            </a:ext>
          </a:extLst>
        </xdr:cNvPr>
        <xdr:cNvSpPr/>
      </xdr:nvSpPr>
      <xdr:spPr>
        <a:xfrm>
          <a:off x="3878580" y="1623060"/>
          <a:ext cx="2125980" cy="180594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fld id="{AAFD51B8-4CB0-427A-8AB1-520F899967E7}" type="TxLink">
            <a:rPr lang="en-US" sz="2400" b="0" i="0" u="none" strike="noStrike">
              <a:solidFill>
                <a:schemeClr val="bg1"/>
              </a:solidFill>
              <a:latin typeface="Calibri"/>
              <a:cs typeface="Calibri"/>
            </a:rPr>
            <a:t>27115</a:t>
          </a:fld>
          <a:endParaRPr lang="en-US" sz="2400" b="1">
            <a:solidFill>
              <a:schemeClr val="bg1"/>
            </a:solidFill>
          </a:endParaRPr>
        </a:p>
      </xdr:txBody>
    </xdr:sp>
    <xdr:clientData/>
  </xdr:twoCellAnchor>
  <xdr:oneCellAnchor>
    <xdr:from>
      <xdr:col>6</xdr:col>
      <xdr:colOff>415729</xdr:colOff>
      <xdr:row>10</xdr:row>
      <xdr:rowOff>60960</xdr:rowOff>
    </xdr:from>
    <xdr:ext cx="1747338" cy="65594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B042F1-59CF-4E57-AC8C-F0597901831D}"/>
            </a:ext>
          </a:extLst>
        </xdr:cNvPr>
        <xdr:cNvSpPr txBox="1"/>
      </xdr:nvSpPr>
      <xdr:spPr>
        <a:xfrm>
          <a:off x="4073329" y="2004060"/>
          <a:ext cx="1747338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800" b="1"/>
            <a:t>Total Units</a:t>
          </a:r>
          <a:r>
            <a:rPr lang="en-US" sz="1800" b="1" baseline="0"/>
            <a:t> </a:t>
          </a:r>
          <a:r>
            <a:rPr lang="en-US" sz="1800" b="1"/>
            <a:t>Sold </a:t>
          </a:r>
        </a:p>
        <a:p>
          <a:pPr algn="ctr"/>
          <a:r>
            <a:rPr lang="en-US" sz="1800" b="1"/>
            <a:t>This Period</a:t>
          </a:r>
        </a:p>
      </xdr:txBody>
    </xdr:sp>
    <xdr:clientData/>
  </xdr:oneCellAnchor>
  <xdr:twoCellAnchor>
    <xdr:from>
      <xdr:col>10</xdr:col>
      <xdr:colOff>198120</xdr:colOff>
      <xdr:row>8</xdr:row>
      <xdr:rowOff>53340</xdr:rowOff>
    </xdr:from>
    <xdr:to>
      <xdr:col>13</xdr:col>
      <xdr:colOff>141732</xdr:colOff>
      <xdr:row>18</xdr:row>
      <xdr:rowOff>30480</xdr:rowOff>
    </xdr:to>
    <xdr:sp macro="" textlink="'All Sales'!F2">
      <xdr:nvSpPr>
        <xdr:cNvPr id="4" name="Rectangle: Rounded Corners 3">
          <a:extLst>
            <a:ext uri="{FF2B5EF4-FFF2-40B4-BE49-F238E27FC236}">
              <a16:creationId xmlns:a16="http://schemas.microsoft.com/office/drawing/2014/main" id="{3A9592A3-AB62-4B56-B86A-C6CB425AE463}"/>
            </a:ext>
          </a:extLst>
        </xdr:cNvPr>
        <xdr:cNvSpPr/>
      </xdr:nvSpPr>
      <xdr:spPr>
        <a:xfrm>
          <a:off x="6294120" y="1630680"/>
          <a:ext cx="2130552" cy="180594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fld id="{EABD38C1-406F-470F-B6AF-85D24688FF08}" type="TxLink">
            <a:rPr lang="en-US" sz="2400" b="0" i="0" u="none" strike="noStrike">
              <a:solidFill>
                <a:schemeClr val="bg1"/>
              </a:solidFill>
              <a:latin typeface="Calibri"/>
              <a:cs typeface="Calibri"/>
            </a:rPr>
            <a:t>$246,150.00</a:t>
          </a:fld>
          <a:endParaRPr lang="en-US" sz="2400" b="1">
            <a:solidFill>
              <a:schemeClr val="bg1"/>
            </a:solidFill>
          </a:endParaRPr>
        </a:p>
      </xdr:txBody>
    </xdr:sp>
    <xdr:clientData/>
  </xdr:twoCellAnchor>
  <xdr:oneCellAnchor>
    <xdr:from>
      <xdr:col>11</xdr:col>
      <xdr:colOff>23912</xdr:colOff>
      <xdr:row>10</xdr:row>
      <xdr:rowOff>68580</xdr:rowOff>
    </xdr:from>
    <xdr:ext cx="1266052" cy="65594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99D295F-0B03-4269-A539-A0BB56F43FCE}"/>
            </a:ext>
          </a:extLst>
        </xdr:cNvPr>
        <xdr:cNvSpPr txBox="1"/>
      </xdr:nvSpPr>
      <xdr:spPr>
        <a:xfrm>
          <a:off x="6729512" y="2011680"/>
          <a:ext cx="1266052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800" b="1"/>
            <a:t>Total Sales </a:t>
          </a:r>
        </a:p>
        <a:p>
          <a:pPr algn="ctr"/>
          <a:r>
            <a:rPr lang="en-US" sz="1800" b="1"/>
            <a:t>This Period</a:t>
          </a:r>
        </a:p>
      </xdr:txBody>
    </xdr:sp>
    <xdr:clientData/>
  </xdr:oneCellAnchor>
  <xdr:twoCellAnchor>
    <xdr:from>
      <xdr:col>13</xdr:col>
      <xdr:colOff>426720</xdr:colOff>
      <xdr:row>8</xdr:row>
      <xdr:rowOff>45720</xdr:rowOff>
    </xdr:from>
    <xdr:to>
      <xdr:col>16</xdr:col>
      <xdr:colOff>210312</xdr:colOff>
      <xdr:row>18</xdr:row>
      <xdr:rowOff>22860</xdr:rowOff>
    </xdr:to>
    <xdr:sp macro="" textlink="'All Sales'!H2">
      <xdr:nvSpPr>
        <xdr:cNvPr id="6" name="Rectangle: Rounded Corners 5">
          <a:extLst>
            <a:ext uri="{FF2B5EF4-FFF2-40B4-BE49-F238E27FC236}">
              <a16:creationId xmlns:a16="http://schemas.microsoft.com/office/drawing/2014/main" id="{40CF83AD-7584-40A9-9F17-C1D107A519F9}"/>
            </a:ext>
          </a:extLst>
        </xdr:cNvPr>
        <xdr:cNvSpPr/>
      </xdr:nvSpPr>
      <xdr:spPr>
        <a:xfrm>
          <a:off x="8709660" y="1623060"/>
          <a:ext cx="2130552" cy="180594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fld id="{0148679E-45DB-4459-9A62-53D92C37E41D}" type="TxLink">
            <a:rPr lang="en-US" sz="2400" b="0" i="0" u="none" strike="noStrike">
              <a:solidFill>
                <a:schemeClr val="bg1"/>
              </a:solidFill>
              <a:latin typeface="Calibri"/>
              <a:cs typeface="Calibri"/>
            </a:rPr>
            <a:t>$128,742.05</a:t>
          </a:fld>
          <a:endParaRPr lang="en-US" sz="2400" b="1">
            <a:solidFill>
              <a:schemeClr val="bg1"/>
            </a:solidFill>
          </a:endParaRPr>
        </a:p>
      </xdr:txBody>
    </xdr:sp>
    <xdr:clientData/>
  </xdr:twoCellAnchor>
  <xdr:oneCellAnchor>
    <xdr:from>
      <xdr:col>13</xdr:col>
      <xdr:colOff>836752</xdr:colOff>
      <xdr:row>10</xdr:row>
      <xdr:rowOff>60960</xdr:rowOff>
    </xdr:from>
    <xdr:ext cx="1316772" cy="65594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0E90B0A-C85D-4AD6-B152-C286B22970C6}"/>
            </a:ext>
          </a:extLst>
        </xdr:cNvPr>
        <xdr:cNvSpPr txBox="1"/>
      </xdr:nvSpPr>
      <xdr:spPr>
        <a:xfrm>
          <a:off x="9119692" y="2004060"/>
          <a:ext cx="1316772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800" b="1"/>
            <a:t>Total Profit </a:t>
          </a:r>
        </a:p>
        <a:p>
          <a:pPr algn="ctr"/>
          <a:r>
            <a:rPr lang="en-US" sz="1800" b="1"/>
            <a:t>This Period</a:t>
          </a:r>
        </a:p>
      </xdr:txBody>
    </xdr:sp>
    <xdr:clientData/>
  </xdr:oneCellAnchor>
  <xdr:twoCellAnchor>
    <xdr:from>
      <xdr:col>8</xdr:col>
      <xdr:colOff>228600</xdr:colOff>
      <xdr:row>19</xdr:row>
      <xdr:rowOff>76200</xdr:rowOff>
    </xdr:from>
    <xdr:to>
      <xdr:col>11</xdr:col>
      <xdr:colOff>525780</xdr:colOff>
      <xdr:row>29</xdr:row>
      <xdr:rowOff>53340</xdr:rowOff>
    </xdr:to>
    <xdr:sp macro="" textlink="'All Sales'!P2">
      <xdr:nvSpPr>
        <xdr:cNvPr id="9" name="Rectangle: Rounded Corners 8">
          <a:extLst>
            <a:ext uri="{FF2B5EF4-FFF2-40B4-BE49-F238E27FC236}">
              <a16:creationId xmlns:a16="http://schemas.microsoft.com/office/drawing/2014/main" id="{3F3F096B-3FF4-4A3D-9C28-40968B346432}"/>
            </a:ext>
          </a:extLst>
        </xdr:cNvPr>
        <xdr:cNvSpPr/>
      </xdr:nvSpPr>
      <xdr:spPr>
        <a:xfrm>
          <a:off x="5105400" y="3665220"/>
          <a:ext cx="2125980" cy="180594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fld id="{407EDF25-901B-478F-A0D5-CA8F8D78FFBB}" type="TxLink">
            <a:rPr lang="en-US" sz="2400" b="0" i="0" u="none" strike="noStrike">
              <a:solidFill>
                <a:schemeClr val="bg1"/>
              </a:solidFill>
              <a:latin typeface="Calibri"/>
              <a:cs typeface="Calibri"/>
            </a:rPr>
            <a:t>Jim</a:t>
          </a:fld>
          <a:endParaRPr lang="en-US" sz="2400" b="1">
            <a:solidFill>
              <a:schemeClr val="bg1"/>
            </a:solidFill>
          </a:endParaRPr>
        </a:p>
      </xdr:txBody>
    </xdr:sp>
    <xdr:clientData/>
  </xdr:twoCellAnchor>
  <xdr:oneCellAnchor>
    <xdr:from>
      <xdr:col>8</xdr:col>
      <xdr:colOff>517800</xdr:colOff>
      <xdr:row>22</xdr:row>
      <xdr:rowOff>144780</xdr:rowOff>
    </xdr:from>
    <xdr:ext cx="1512722" cy="37414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396F5FD-2639-4B3F-B4BD-EC0B3CFFA81A}"/>
            </a:ext>
          </a:extLst>
        </xdr:cNvPr>
        <xdr:cNvSpPr txBox="1"/>
      </xdr:nvSpPr>
      <xdr:spPr>
        <a:xfrm>
          <a:off x="5394600" y="4282440"/>
          <a:ext cx="1512722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800" b="1"/>
            <a:t>Top Salesman</a:t>
          </a:r>
        </a:p>
      </xdr:txBody>
    </xdr:sp>
    <xdr:clientData/>
  </xdr:oneCellAnchor>
  <xdr:twoCellAnchor>
    <xdr:from>
      <xdr:col>11</xdr:col>
      <xdr:colOff>807720</xdr:colOff>
      <xdr:row>19</xdr:row>
      <xdr:rowOff>60960</xdr:rowOff>
    </xdr:from>
    <xdr:to>
      <xdr:col>14</xdr:col>
      <xdr:colOff>233172</xdr:colOff>
      <xdr:row>29</xdr:row>
      <xdr:rowOff>38100</xdr:rowOff>
    </xdr:to>
    <xdr:sp macro="" textlink="'All Sales'!P3">
      <xdr:nvSpPr>
        <xdr:cNvPr id="11" name="Rectangle: Rounded Corners 10">
          <a:extLst>
            <a:ext uri="{FF2B5EF4-FFF2-40B4-BE49-F238E27FC236}">
              <a16:creationId xmlns:a16="http://schemas.microsoft.com/office/drawing/2014/main" id="{60044EE1-4A8B-4FA0-92EF-08F8A111D8E7}"/>
            </a:ext>
          </a:extLst>
        </xdr:cNvPr>
        <xdr:cNvSpPr/>
      </xdr:nvSpPr>
      <xdr:spPr>
        <a:xfrm>
          <a:off x="7513320" y="3649980"/>
          <a:ext cx="2130552" cy="180594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fld id="{5E622AB7-D6DD-41C9-B56C-3E49883D1714}" type="TxLink">
            <a:rPr lang="en-US" sz="2400" b="0" i="0" u="none" strike="noStrike">
              <a:solidFill>
                <a:schemeClr val="bg1"/>
              </a:solidFill>
              <a:latin typeface="Calibri"/>
              <a:cs typeface="Calibri"/>
            </a:rPr>
            <a:t>7/10/2021</a:t>
          </a:fld>
          <a:endParaRPr lang="en-US" sz="2400" b="1">
            <a:solidFill>
              <a:schemeClr val="bg1"/>
            </a:solidFill>
          </a:endParaRPr>
        </a:p>
      </xdr:txBody>
    </xdr:sp>
    <xdr:clientData/>
  </xdr:twoCellAnchor>
  <xdr:oneCellAnchor>
    <xdr:from>
      <xdr:col>12</xdr:col>
      <xdr:colOff>103793</xdr:colOff>
      <xdr:row>22</xdr:row>
      <xdr:rowOff>129540</xdr:rowOff>
    </xdr:from>
    <xdr:ext cx="1563505" cy="374141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D49A8F3-8B35-4E4A-8D96-B401894F23DB}"/>
            </a:ext>
          </a:extLst>
        </xdr:cNvPr>
        <xdr:cNvSpPr txBox="1"/>
      </xdr:nvSpPr>
      <xdr:spPr>
        <a:xfrm>
          <a:off x="7777133" y="4267200"/>
          <a:ext cx="15635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800" b="1"/>
            <a:t>Best Sales Day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 S" refreshedDate="44387.492599074074" createdVersion="7" refreshedVersion="7" minRefreshableVersion="3" recordCount="26" xr:uid="{0F26B973-8A95-42AD-93EA-DE568285B010}">
  <cacheSource type="worksheet">
    <worksheetSource ref="B3:H50" sheet="All Sales"/>
  </cacheSource>
  <cacheFields count="7">
    <cacheField name="Date" numFmtId="165">
      <sharedItems containsNonDate="0" containsDate="1" containsString="0" containsBlank="1" minDate="2021-07-01T00:00:00" maxDate="2021-07-11T00:00:00" count="8">
        <d v="2021-07-01T00:00:00"/>
        <d v="2021-07-02T00:00:00"/>
        <d v="2021-07-06T00:00:00"/>
        <d v="2021-07-07T00:00:00"/>
        <d v="2021-07-08T00:00:00"/>
        <d v="2021-07-09T00:00:00"/>
        <d v="2021-07-10T00:00:00"/>
        <m/>
      </sharedItems>
    </cacheField>
    <cacheField name="Salesman" numFmtId="0">
      <sharedItems containsBlank="1" count="6">
        <s v="Jim"/>
        <s v="Andy"/>
        <s v="Dwight"/>
        <s v="Phyllis"/>
        <s v="Stanley"/>
        <m/>
      </sharedItems>
    </cacheField>
    <cacheField name="State" numFmtId="0">
      <sharedItems containsBlank="1"/>
    </cacheField>
    <cacheField name="Amount Sold" numFmtId="0">
      <sharedItems containsString="0" containsBlank="1" containsNumber="1" containsInteger="1" minValue="50" maxValue="10000"/>
    </cacheField>
    <cacheField name="Dollars Earned" numFmtId="164">
      <sharedItems containsString="0" containsBlank="1" containsNumber="1" containsInteger="1" minValue="500" maxValue="75000"/>
    </cacheField>
    <cacheField name="Cost" numFmtId="0">
      <sharedItems containsString="0" containsBlank="1" containsNumber="1" minValue="216.5" maxValue="43300"/>
    </cacheField>
    <cacheField name="Profit" numFmtId="0">
      <sharedItems containsString="0" containsBlank="1" containsNumber="1" minValue="283.5" maxValue="31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x v="0"/>
    <x v="0"/>
    <s v="PA"/>
    <n v="1000"/>
    <n v="10000"/>
    <n v="4330"/>
    <n v="5670"/>
  </r>
  <r>
    <x v="0"/>
    <x v="1"/>
    <s v="PA"/>
    <n v="250"/>
    <n v="2500"/>
    <n v="1082.5"/>
    <n v="1417.5"/>
  </r>
  <r>
    <x v="0"/>
    <x v="2"/>
    <s v="NY"/>
    <n v="1200"/>
    <n v="12000"/>
    <n v="5196"/>
    <n v="6804"/>
  </r>
  <r>
    <x v="0"/>
    <x v="0"/>
    <s v="NY"/>
    <n v="200"/>
    <n v="2000"/>
    <n v="866"/>
    <n v="1134"/>
  </r>
  <r>
    <x v="1"/>
    <x v="3"/>
    <s v="PA"/>
    <n v="1700"/>
    <n v="17000"/>
    <n v="7361"/>
    <n v="9639"/>
  </r>
  <r>
    <x v="1"/>
    <x v="4"/>
    <s v="MD"/>
    <n v="500"/>
    <n v="5000"/>
    <n v="2165"/>
    <n v="2835"/>
  </r>
  <r>
    <x v="1"/>
    <x v="2"/>
    <s v="NY"/>
    <n v="1230"/>
    <n v="12300"/>
    <n v="5325.9"/>
    <n v="6974.1"/>
  </r>
  <r>
    <x v="1"/>
    <x v="2"/>
    <s v="PA"/>
    <n v="2560"/>
    <n v="25600"/>
    <n v="11084.8"/>
    <n v="14515.2"/>
  </r>
  <r>
    <x v="2"/>
    <x v="1"/>
    <s v="PA"/>
    <n v="900"/>
    <n v="9000"/>
    <n v="3897"/>
    <n v="5103"/>
  </r>
  <r>
    <x v="2"/>
    <x v="0"/>
    <s v="PA"/>
    <n v="750"/>
    <n v="7500"/>
    <n v="3247.5"/>
    <n v="4252.5"/>
  </r>
  <r>
    <x v="2"/>
    <x v="0"/>
    <s v="NY"/>
    <n v="300"/>
    <n v="3000"/>
    <n v="1299"/>
    <n v="1701"/>
  </r>
  <r>
    <x v="2"/>
    <x v="4"/>
    <s v="NJ"/>
    <n v="1200"/>
    <n v="12000"/>
    <n v="5196"/>
    <n v="6804"/>
  </r>
  <r>
    <x v="2"/>
    <x v="4"/>
    <s v="PA"/>
    <n v="400"/>
    <n v="4000"/>
    <n v="1732"/>
    <n v="2268"/>
  </r>
  <r>
    <x v="2"/>
    <x v="3"/>
    <s v="MD"/>
    <n v="300"/>
    <n v="3000"/>
    <n v="1299"/>
    <n v="1701"/>
  </r>
  <r>
    <x v="3"/>
    <x v="0"/>
    <s v="NY"/>
    <n v="450"/>
    <n v="4500"/>
    <n v="1948.5"/>
    <n v="2551.5"/>
  </r>
  <r>
    <x v="3"/>
    <x v="2"/>
    <s v="PA"/>
    <n v="800"/>
    <n v="8000"/>
    <n v="3464"/>
    <n v="4536"/>
  </r>
  <r>
    <x v="3"/>
    <x v="2"/>
    <s v="PA"/>
    <n v="650"/>
    <n v="6500"/>
    <n v="2814.5"/>
    <n v="3685.5"/>
  </r>
  <r>
    <x v="3"/>
    <x v="4"/>
    <s v="PA"/>
    <n v="700"/>
    <n v="7000"/>
    <n v="3031"/>
    <n v="3969"/>
  </r>
  <r>
    <x v="3"/>
    <x v="3"/>
    <s v="NY"/>
    <n v="250"/>
    <n v="2500"/>
    <n v="1082.5"/>
    <n v="1417.5"/>
  </r>
  <r>
    <x v="4"/>
    <x v="3"/>
    <s v="PA"/>
    <n v="125"/>
    <n v="1250"/>
    <n v="541.25"/>
    <n v="708.75"/>
  </r>
  <r>
    <x v="4"/>
    <x v="4"/>
    <s v="PA"/>
    <n v="170"/>
    <n v="1700"/>
    <n v="736.1"/>
    <n v="963.9"/>
  </r>
  <r>
    <x v="4"/>
    <x v="4"/>
    <s v="NY"/>
    <n v="670"/>
    <n v="6700"/>
    <n v="2901.1"/>
    <n v="3798.9"/>
  </r>
  <r>
    <x v="5"/>
    <x v="0"/>
    <s v="NJ"/>
    <n v="760"/>
    <n v="7600"/>
    <n v="3290.8"/>
    <n v="4309.2"/>
  </r>
  <r>
    <x v="5"/>
    <x v="2"/>
    <s v="MD"/>
    <n v="50"/>
    <n v="500"/>
    <n v="216.5"/>
    <n v="283.5"/>
  </r>
  <r>
    <x v="6"/>
    <x v="0"/>
    <s v="CT"/>
    <n v="10000"/>
    <n v="75000"/>
    <n v="43300"/>
    <n v="31700"/>
  </r>
  <r>
    <x v="7"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4E5EFB-E67F-4482-9510-3003E899A676}" name="PivotTable2" cacheId="4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J12:M19" firstHeaderRow="0" firstDataRow="1" firstDataCol="1"/>
  <pivotFields count="7">
    <pivotField numFmtId="165" showAll="0"/>
    <pivotField axis="axisRow" showAll="0">
      <items count="7">
        <item x="1"/>
        <item x="2"/>
        <item x="0"/>
        <item x="3"/>
        <item x="4"/>
        <item x="5"/>
        <item t="default"/>
      </items>
    </pivotField>
    <pivotField showAll="0"/>
    <pivotField dataField="1" numFmtId="1" showAll="0"/>
    <pivotField dataField="1" numFmtId="164" showAll="0"/>
    <pivotField numFmtId="164" showAll="0"/>
    <pivotField dataField="1" numFmtId="164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otal Amount Sold" fld="3" baseField="1" baseItem="0" numFmtId="1"/>
    <dataField name="Total Dollars Earned" fld="4" baseField="1" baseItem="0"/>
    <dataField name="Total Profit" fld="6" baseField="1" baseItem="0"/>
  </dataFields>
  <formats count="5">
    <format dxfId="7">
      <pivotArea collapsedLevelsAreSubtotals="1" fieldPosition="0">
        <references count="1">
          <reference field="1" count="0"/>
        </references>
      </pivotArea>
    </format>
    <format dxfId="6">
      <pivotArea collapsedLevelsAreSubtotals="1" fieldPosition="0">
        <references count="1">
          <reference field="1" count="0"/>
        </references>
      </pivotArea>
    </format>
    <format dxfId="3">
      <pivotArea grandRow="1" outline="0" collapsedLevelsAreSubtotals="1" fieldPosition="0"/>
    </format>
    <format dxfId="2">
      <pivotArea grandRow="1" outline="0" collapsedLevelsAreSubtotals="1" fieldPosition="0"/>
    </format>
    <format dxfId="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B213F5-DF86-47CE-9E33-F4350AFC47A4}" name="PivotTable1" cacheId="4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J2:M11" firstHeaderRow="0" firstDataRow="1" firstDataCol="1"/>
  <pivotFields count="7">
    <pivotField axis="axisRow" numFmtId="165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dataField="1" numFmtId="1" showAll="0"/>
    <pivotField dataField="1" numFmtId="164" showAll="0"/>
    <pivotField numFmtId="164" showAll="0"/>
    <pivotField dataField="1" numFmtId="164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otal Amount Sold" fld="3" baseField="0" baseItem="0" numFmtId="1"/>
    <dataField name="Total Dollars Earned" fld="4" baseField="0" baseItem="0"/>
    <dataField name="Total Profit" fld="6" baseField="0" baseItem="0"/>
  </dataFields>
  <formats count="5">
    <format dxfId="9">
      <pivotArea collapsedLevelsAreSubtotals="1" fieldPosition="0">
        <references count="1">
          <reference field="0" count="0"/>
        </references>
      </pivotArea>
    </format>
    <format dxfId="8">
      <pivotArea collapsedLevelsAreSubtotals="1" fieldPosition="0">
        <references count="1">
          <reference field="0" count="0"/>
        </references>
      </pivotArea>
    </format>
    <format dxfId="5">
      <pivotArea grandRow="1" outline="0" collapsedLevelsAreSubtotals="1" fieldPosition="0"/>
    </format>
    <format dxfId="4">
      <pivotArea grandRow="1" outline="0" collapsedLevelsAreSubtotals="1" fieldPosition="0"/>
    </format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0F76F-0626-4EDC-9F5A-7B13D9919A1C}">
  <dimension ref="K5:N5"/>
  <sheetViews>
    <sheetView showGridLines="0" showRowColHeaders="0" tabSelected="1" workbookViewId="0">
      <selection activeCell="Y33" sqref="Y33"/>
    </sheetView>
  </sheetViews>
  <sheetFormatPr defaultRowHeight="14.4" x14ac:dyDescent="0.3"/>
  <cols>
    <col min="12" max="12" width="14.109375" customWidth="1"/>
    <col min="14" max="14" width="16.44140625" customWidth="1"/>
  </cols>
  <sheetData>
    <row r="5" spans="11:14" ht="23.4" x14ac:dyDescent="0.45">
      <c r="K5" s="29" t="s">
        <v>25</v>
      </c>
      <c r="L5" s="30">
        <f>MIN('All Sales'!B:B)</f>
        <v>44378</v>
      </c>
      <c r="M5" s="31" t="s">
        <v>24</v>
      </c>
      <c r="N5" s="30">
        <f>MAX('All Sales'!B:B)</f>
        <v>44387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3DBE4-92B4-4486-B2C7-F7457443A2FC}">
  <dimension ref="H4:K4"/>
  <sheetViews>
    <sheetView workbookViewId="0">
      <selection activeCell="J22" sqref="J22"/>
    </sheetView>
  </sheetViews>
  <sheetFormatPr defaultRowHeight="14.4" x14ac:dyDescent="0.3"/>
  <cols>
    <col min="8" max="8" width="9.44140625" bestFit="1" customWidth="1"/>
    <col min="9" max="9" width="11.44140625" customWidth="1"/>
    <col min="10" max="10" width="10.5546875" bestFit="1" customWidth="1"/>
    <col min="11" max="11" width="11" customWidth="1"/>
  </cols>
  <sheetData>
    <row r="4" spans="8:11" ht="15.6" x14ac:dyDescent="0.3">
      <c r="H4" s="26"/>
      <c r="I4" s="27"/>
      <c r="J4" s="28"/>
      <c r="K4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EDF96-A75F-4D15-9BAC-735F3B0D9608}">
  <dimension ref="B1:P28"/>
  <sheetViews>
    <sheetView workbookViewId="0">
      <selection activeCell="E4" sqref="E4"/>
    </sheetView>
  </sheetViews>
  <sheetFormatPr defaultRowHeight="14.4" x14ac:dyDescent="0.3"/>
  <cols>
    <col min="2" max="2" width="12.21875" style="12" customWidth="1"/>
    <col min="3" max="3" width="13.33203125" style="1" customWidth="1"/>
    <col min="4" max="4" width="11.21875" style="1" customWidth="1"/>
    <col min="5" max="5" width="13.5546875" style="3" customWidth="1"/>
    <col min="6" max="6" width="15.44140625" style="2" customWidth="1"/>
    <col min="7" max="8" width="15.44140625" style="1" customWidth="1"/>
    <col min="10" max="10" width="12.5546875" bestFit="1" customWidth="1"/>
    <col min="11" max="11" width="16.77734375" bestFit="1" customWidth="1"/>
    <col min="12" max="12" width="17.88671875" bestFit="1" customWidth="1"/>
    <col min="13" max="13" width="11.109375" bestFit="1" customWidth="1"/>
    <col min="14" max="14" width="6.109375" customWidth="1"/>
    <col min="15" max="15" width="15" customWidth="1"/>
    <col min="16" max="16" width="10.6640625" style="1" customWidth="1"/>
  </cols>
  <sheetData>
    <row r="1" spans="2:16" ht="15" thickBot="1" x14ac:dyDescent="0.35"/>
    <row r="2" spans="2:16" ht="15" thickBot="1" x14ac:dyDescent="0.35">
      <c r="B2" s="32" t="s">
        <v>21</v>
      </c>
      <c r="C2" s="33"/>
      <c r="D2" s="33"/>
      <c r="E2" s="34">
        <f>SUM(E4:E200)</f>
        <v>27115</v>
      </c>
      <c r="F2" s="35">
        <f>SUM(F4:F200)</f>
        <v>246150</v>
      </c>
      <c r="G2" s="35">
        <f>SUM(G4:G200)</f>
        <v>117407.95000000001</v>
      </c>
      <c r="H2" s="36">
        <f>SUM(H4:H200)</f>
        <v>128742.04999999999</v>
      </c>
      <c r="J2" s="15" t="s">
        <v>16</v>
      </c>
      <c r="K2" t="s">
        <v>18</v>
      </c>
      <c r="L2" t="s">
        <v>19</v>
      </c>
      <c r="M2" t="s">
        <v>20</v>
      </c>
      <c r="O2" s="25" t="s">
        <v>22</v>
      </c>
      <c r="P2" s="1" t="str">
        <f>_xlfn.XLOOKUP(MAX(M13:M17),M13:M17,J13:J17)</f>
        <v>Jim</v>
      </c>
    </row>
    <row r="3" spans="2:16" x14ac:dyDescent="0.3">
      <c r="B3" s="19" t="s">
        <v>0</v>
      </c>
      <c r="C3" s="20" t="s">
        <v>1</v>
      </c>
      <c r="D3" s="20" t="s">
        <v>2</v>
      </c>
      <c r="E3" s="21" t="s">
        <v>3</v>
      </c>
      <c r="F3" s="22" t="s">
        <v>4</v>
      </c>
      <c r="G3" s="20" t="s">
        <v>5</v>
      </c>
      <c r="H3" s="23" t="s">
        <v>6</v>
      </c>
      <c r="J3" s="16">
        <v>44378</v>
      </c>
      <c r="K3" s="18">
        <v>2650</v>
      </c>
      <c r="L3" s="2">
        <v>26500</v>
      </c>
      <c r="M3" s="2">
        <v>15025.5</v>
      </c>
      <c r="O3" s="25" t="s">
        <v>23</v>
      </c>
      <c r="P3" s="24">
        <f>_xlfn.XLOOKUP(MAX(L3:L9),L3:L9,J3:J9)</f>
        <v>44387</v>
      </c>
    </row>
    <row r="4" spans="2:16" x14ac:dyDescent="0.3">
      <c r="B4" s="13">
        <v>44378</v>
      </c>
      <c r="C4" s="4" t="s">
        <v>7</v>
      </c>
      <c r="D4" s="4" t="s">
        <v>12</v>
      </c>
      <c r="E4" s="5">
        <v>1000</v>
      </c>
      <c r="F4" s="6">
        <v>10000</v>
      </c>
      <c r="G4" s="6">
        <f>E4*4.33</f>
        <v>4330</v>
      </c>
      <c r="H4" s="7">
        <f>F4-G4</f>
        <v>5670</v>
      </c>
      <c r="J4" s="16">
        <v>44379</v>
      </c>
      <c r="K4" s="18">
        <v>5990</v>
      </c>
      <c r="L4" s="2">
        <v>59900</v>
      </c>
      <c r="M4" s="2">
        <v>33963.300000000003</v>
      </c>
    </row>
    <row r="5" spans="2:16" x14ac:dyDescent="0.3">
      <c r="B5" s="13">
        <v>44378</v>
      </c>
      <c r="C5" s="4" t="s">
        <v>11</v>
      </c>
      <c r="D5" s="4" t="s">
        <v>12</v>
      </c>
      <c r="E5" s="5">
        <v>250</v>
      </c>
      <c r="F5" s="6">
        <v>2500</v>
      </c>
      <c r="G5" s="6">
        <f t="shared" ref="G5:G28" si="0">E5*4.33</f>
        <v>1082.5</v>
      </c>
      <c r="H5" s="7">
        <f t="shared" ref="H5:H28" si="1">F5-G5</f>
        <v>1417.5</v>
      </c>
      <c r="J5" s="16">
        <v>44383</v>
      </c>
      <c r="K5" s="18">
        <v>3850</v>
      </c>
      <c r="L5" s="2">
        <v>38500</v>
      </c>
      <c r="M5" s="2">
        <v>21829.5</v>
      </c>
    </row>
    <row r="6" spans="2:16" x14ac:dyDescent="0.3">
      <c r="B6" s="13">
        <v>44378</v>
      </c>
      <c r="C6" s="4" t="s">
        <v>10</v>
      </c>
      <c r="D6" s="4" t="s">
        <v>13</v>
      </c>
      <c r="E6" s="5">
        <v>1200</v>
      </c>
      <c r="F6" s="6">
        <v>12000</v>
      </c>
      <c r="G6" s="6">
        <f t="shared" si="0"/>
        <v>5196</v>
      </c>
      <c r="H6" s="7">
        <f t="shared" si="1"/>
        <v>6804</v>
      </c>
      <c r="J6" s="16">
        <v>44384</v>
      </c>
      <c r="K6" s="18">
        <v>2850</v>
      </c>
      <c r="L6" s="2">
        <v>28500</v>
      </c>
      <c r="M6" s="2">
        <v>16159.5</v>
      </c>
    </row>
    <row r="7" spans="2:16" x14ac:dyDescent="0.3">
      <c r="B7" s="13">
        <v>44378</v>
      </c>
      <c r="C7" s="4" t="s">
        <v>7</v>
      </c>
      <c r="D7" s="4" t="s">
        <v>13</v>
      </c>
      <c r="E7" s="5">
        <v>200</v>
      </c>
      <c r="F7" s="6">
        <v>2000</v>
      </c>
      <c r="G7" s="6">
        <f t="shared" si="0"/>
        <v>866</v>
      </c>
      <c r="H7" s="7">
        <f t="shared" si="1"/>
        <v>1134</v>
      </c>
      <c r="J7" s="16">
        <v>44385</v>
      </c>
      <c r="K7" s="18">
        <v>965</v>
      </c>
      <c r="L7" s="2">
        <v>9650</v>
      </c>
      <c r="M7" s="2">
        <v>5471.55</v>
      </c>
    </row>
    <row r="8" spans="2:16" x14ac:dyDescent="0.3">
      <c r="B8" s="13">
        <v>44379</v>
      </c>
      <c r="C8" s="4" t="s">
        <v>8</v>
      </c>
      <c r="D8" s="4" t="s">
        <v>12</v>
      </c>
      <c r="E8" s="5">
        <v>1700</v>
      </c>
      <c r="F8" s="6">
        <v>17000</v>
      </c>
      <c r="G8" s="6">
        <f t="shared" si="0"/>
        <v>7361</v>
      </c>
      <c r="H8" s="7">
        <f t="shared" si="1"/>
        <v>9639</v>
      </c>
      <c r="J8" s="16">
        <v>44386</v>
      </c>
      <c r="K8" s="18">
        <v>810</v>
      </c>
      <c r="L8" s="2">
        <v>8100</v>
      </c>
      <c r="M8" s="2">
        <v>4592.7</v>
      </c>
    </row>
    <row r="9" spans="2:16" x14ac:dyDescent="0.3">
      <c r="B9" s="13">
        <v>44379</v>
      </c>
      <c r="C9" s="4" t="s">
        <v>9</v>
      </c>
      <c r="D9" s="4" t="s">
        <v>14</v>
      </c>
      <c r="E9" s="5">
        <v>500</v>
      </c>
      <c r="F9" s="6">
        <v>5000</v>
      </c>
      <c r="G9" s="6">
        <f t="shared" si="0"/>
        <v>2165</v>
      </c>
      <c r="H9" s="7">
        <f t="shared" si="1"/>
        <v>2835</v>
      </c>
      <c r="J9" s="16">
        <v>44387</v>
      </c>
      <c r="K9" s="18">
        <v>10000</v>
      </c>
      <c r="L9" s="2">
        <v>75000</v>
      </c>
      <c r="M9" s="2">
        <v>31700</v>
      </c>
    </row>
    <row r="10" spans="2:16" x14ac:dyDescent="0.3">
      <c r="B10" s="13">
        <v>44379</v>
      </c>
      <c r="C10" s="4" t="s">
        <v>10</v>
      </c>
      <c r="D10" s="4" t="s">
        <v>13</v>
      </c>
      <c r="E10" s="5">
        <v>1230</v>
      </c>
      <c r="F10" s="6">
        <v>12300</v>
      </c>
      <c r="G10" s="6">
        <f t="shared" si="0"/>
        <v>5325.9</v>
      </c>
      <c r="H10" s="7">
        <f t="shared" si="1"/>
        <v>6974.1</v>
      </c>
      <c r="J10" s="16" t="s">
        <v>26</v>
      </c>
      <c r="K10" s="18"/>
      <c r="L10" s="2"/>
      <c r="M10" s="2"/>
    </row>
    <row r="11" spans="2:16" x14ac:dyDescent="0.3">
      <c r="B11" s="13">
        <v>44379</v>
      </c>
      <c r="C11" s="4" t="s">
        <v>10</v>
      </c>
      <c r="D11" s="4" t="s">
        <v>12</v>
      </c>
      <c r="E11" s="5">
        <v>2560</v>
      </c>
      <c r="F11" s="6">
        <v>25600</v>
      </c>
      <c r="G11" s="6">
        <f t="shared" si="0"/>
        <v>11084.8</v>
      </c>
      <c r="H11" s="7">
        <f t="shared" si="1"/>
        <v>14515.2</v>
      </c>
      <c r="J11" s="16" t="s">
        <v>17</v>
      </c>
      <c r="K11" s="18">
        <v>27115</v>
      </c>
      <c r="L11" s="2">
        <v>246150</v>
      </c>
      <c r="M11" s="2">
        <v>128742.05</v>
      </c>
    </row>
    <row r="12" spans="2:16" x14ac:dyDescent="0.3">
      <c r="B12" s="13">
        <v>44383</v>
      </c>
      <c r="C12" s="4" t="s">
        <v>11</v>
      </c>
      <c r="D12" s="4" t="s">
        <v>12</v>
      </c>
      <c r="E12" s="5">
        <v>900</v>
      </c>
      <c r="F12" s="6">
        <v>9000</v>
      </c>
      <c r="G12" s="6">
        <f t="shared" si="0"/>
        <v>3897</v>
      </c>
      <c r="H12" s="7">
        <f t="shared" si="1"/>
        <v>5103</v>
      </c>
      <c r="J12" s="15" t="s">
        <v>16</v>
      </c>
      <c r="K12" t="s">
        <v>18</v>
      </c>
      <c r="L12" t="s">
        <v>19</v>
      </c>
      <c r="M12" t="s">
        <v>20</v>
      </c>
    </row>
    <row r="13" spans="2:16" x14ac:dyDescent="0.3">
      <c r="B13" s="13">
        <v>44383</v>
      </c>
      <c r="C13" s="4" t="s">
        <v>7</v>
      </c>
      <c r="D13" s="4" t="s">
        <v>12</v>
      </c>
      <c r="E13" s="5">
        <v>750</v>
      </c>
      <c r="F13" s="6">
        <v>7500</v>
      </c>
      <c r="G13" s="6">
        <f t="shared" si="0"/>
        <v>3247.5</v>
      </c>
      <c r="H13" s="7">
        <f t="shared" si="1"/>
        <v>4252.5</v>
      </c>
      <c r="J13" s="17" t="s">
        <v>11</v>
      </c>
      <c r="K13" s="18">
        <v>1150</v>
      </c>
      <c r="L13" s="2">
        <v>11500</v>
      </c>
      <c r="M13" s="2">
        <v>6520.5</v>
      </c>
    </row>
    <row r="14" spans="2:16" x14ac:dyDescent="0.3">
      <c r="B14" s="13">
        <v>44383</v>
      </c>
      <c r="C14" s="4" t="s">
        <v>7</v>
      </c>
      <c r="D14" s="4" t="s">
        <v>13</v>
      </c>
      <c r="E14" s="5">
        <v>300</v>
      </c>
      <c r="F14" s="6">
        <v>3000</v>
      </c>
      <c r="G14" s="6">
        <f t="shared" si="0"/>
        <v>1299</v>
      </c>
      <c r="H14" s="7">
        <f t="shared" si="1"/>
        <v>1701</v>
      </c>
      <c r="J14" s="17" t="s">
        <v>10</v>
      </c>
      <c r="K14" s="18">
        <v>6490</v>
      </c>
      <c r="L14" s="2">
        <v>64900</v>
      </c>
      <c r="M14" s="2">
        <v>36798.300000000003</v>
      </c>
    </row>
    <row r="15" spans="2:16" x14ac:dyDescent="0.3">
      <c r="B15" s="13">
        <v>44383</v>
      </c>
      <c r="C15" s="4" t="s">
        <v>9</v>
      </c>
      <c r="D15" s="4" t="s">
        <v>15</v>
      </c>
      <c r="E15" s="5">
        <v>1200</v>
      </c>
      <c r="F15" s="6">
        <v>12000</v>
      </c>
      <c r="G15" s="6">
        <f t="shared" si="0"/>
        <v>5196</v>
      </c>
      <c r="H15" s="7">
        <f t="shared" si="1"/>
        <v>6804</v>
      </c>
      <c r="J15" s="17" t="s">
        <v>7</v>
      </c>
      <c r="K15" s="18">
        <v>13460</v>
      </c>
      <c r="L15" s="2">
        <v>109600</v>
      </c>
      <c r="M15" s="2">
        <v>51318.2</v>
      </c>
    </row>
    <row r="16" spans="2:16" x14ac:dyDescent="0.3">
      <c r="B16" s="13">
        <v>44383</v>
      </c>
      <c r="C16" s="4" t="s">
        <v>9</v>
      </c>
      <c r="D16" s="4" t="s">
        <v>12</v>
      </c>
      <c r="E16" s="5">
        <v>400</v>
      </c>
      <c r="F16" s="6">
        <v>4000</v>
      </c>
      <c r="G16" s="6">
        <f t="shared" si="0"/>
        <v>1732</v>
      </c>
      <c r="H16" s="7">
        <f t="shared" si="1"/>
        <v>2268</v>
      </c>
      <c r="J16" s="17" t="s">
        <v>8</v>
      </c>
      <c r="K16" s="18">
        <v>2375</v>
      </c>
      <c r="L16" s="2">
        <v>23750</v>
      </c>
      <c r="M16" s="2">
        <v>13466.25</v>
      </c>
    </row>
    <row r="17" spans="2:13" x14ac:dyDescent="0.3">
      <c r="B17" s="13">
        <v>44383</v>
      </c>
      <c r="C17" s="4" t="s">
        <v>8</v>
      </c>
      <c r="D17" s="4" t="s">
        <v>14</v>
      </c>
      <c r="E17" s="5">
        <v>300</v>
      </c>
      <c r="F17" s="6">
        <v>3000</v>
      </c>
      <c r="G17" s="6">
        <f t="shared" si="0"/>
        <v>1299</v>
      </c>
      <c r="H17" s="7">
        <f t="shared" si="1"/>
        <v>1701</v>
      </c>
      <c r="J17" s="17" t="s">
        <v>9</v>
      </c>
      <c r="K17" s="18">
        <v>3640</v>
      </c>
      <c r="L17" s="2">
        <v>36400</v>
      </c>
      <c r="M17" s="2">
        <v>20638.800000000003</v>
      </c>
    </row>
    <row r="18" spans="2:13" x14ac:dyDescent="0.3">
      <c r="B18" s="13">
        <v>44384</v>
      </c>
      <c r="C18" s="4" t="s">
        <v>7</v>
      </c>
      <c r="D18" s="4" t="s">
        <v>13</v>
      </c>
      <c r="E18" s="5">
        <v>450</v>
      </c>
      <c r="F18" s="6">
        <v>4500</v>
      </c>
      <c r="G18" s="6">
        <f t="shared" si="0"/>
        <v>1948.5</v>
      </c>
      <c r="H18" s="7">
        <f t="shared" si="1"/>
        <v>2551.5</v>
      </c>
      <c r="J18" s="17" t="s">
        <v>26</v>
      </c>
      <c r="K18" s="18"/>
      <c r="L18" s="2"/>
      <c r="M18" s="2"/>
    </row>
    <row r="19" spans="2:13" x14ac:dyDescent="0.3">
      <c r="B19" s="13">
        <v>44384</v>
      </c>
      <c r="C19" s="4" t="s">
        <v>10</v>
      </c>
      <c r="D19" s="4" t="s">
        <v>12</v>
      </c>
      <c r="E19" s="5">
        <v>800</v>
      </c>
      <c r="F19" s="6">
        <v>8000</v>
      </c>
      <c r="G19" s="6">
        <f t="shared" si="0"/>
        <v>3464</v>
      </c>
      <c r="H19" s="7">
        <f t="shared" si="1"/>
        <v>4536</v>
      </c>
      <c r="J19" s="17" t="s">
        <v>17</v>
      </c>
      <c r="K19" s="18">
        <v>27115</v>
      </c>
      <c r="L19" s="2">
        <v>246150</v>
      </c>
      <c r="M19" s="2">
        <v>128742.05</v>
      </c>
    </row>
    <row r="20" spans="2:13" x14ac:dyDescent="0.3">
      <c r="B20" s="13">
        <v>44384</v>
      </c>
      <c r="C20" s="4" t="s">
        <v>10</v>
      </c>
      <c r="D20" s="4" t="s">
        <v>12</v>
      </c>
      <c r="E20" s="5">
        <v>650</v>
      </c>
      <c r="F20" s="6">
        <v>6500</v>
      </c>
      <c r="G20" s="6">
        <f t="shared" si="0"/>
        <v>2814.5</v>
      </c>
      <c r="H20" s="7">
        <f t="shared" si="1"/>
        <v>3685.5</v>
      </c>
    </row>
    <row r="21" spans="2:13" x14ac:dyDescent="0.3">
      <c r="B21" s="13">
        <v>44384</v>
      </c>
      <c r="C21" s="4" t="s">
        <v>9</v>
      </c>
      <c r="D21" s="4" t="s">
        <v>12</v>
      </c>
      <c r="E21" s="5">
        <v>700</v>
      </c>
      <c r="F21" s="6">
        <v>7000</v>
      </c>
      <c r="G21" s="6">
        <f t="shared" si="0"/>
        <v>3031</v>
      </c>
      <c r="H21" s="7">
        <f t="shared" si="1"/>
        <v>3969</v>
      </c>
    </row>
    <row r="22" spans="2:13" x14ac:dyDescent="0.3">
      <c r="B22" s="13">
        <v>44384</v>
      </c>
      <c r="C22" s="4" t="s">
        <v>8</v>
      </c>
      <c r="D22" s="4" t="s">
        <v>13</v>
      </c>
      <c r="E22" s="5">
        <v>250</v>
      </c>
      <c r="F22" s="6">
        <v>2500</v>
      </c>
      <c r="G22" s="6">
        <f t="shared" si="0"/>
        <v>1082.5</v>
      </c>
      <c r="H22" s="7">
        <f t="shared" si="1"/>
        <v>1417.5</v>
      </c>
    </row>
    <row r="23" spans="2:13" x14ac:dyDescent="0.3">
      <c r="B23" s="13">
        <v>44385</v>
      </c>
      <c r="C23" s="4" t="s">
        <v>8</v>
      </c>
      <c r="D23" s="4" t="s">
        <v>12</v>
      </c>
      <c r="E23" s="5">
        <v>125</v>
      </c>
      <c r="F23" s="6">
        <v>1250</v>
      </c>
      <c r="G23" s="6">
        <f t="shared" si="0"/>
        <v>541.25</v>
      </c>
      <c r="H23" s="7">
        <f t="shared" si="1"/>
        <v>708.75</v>
      </c>
    </row>
    <row r="24" spans="2:13" x14ac:dyDescent="0.3">
      <c r="B24" s="13">
        <v>44385</v>
      </c>
      <c r="C24" s="4" t="s">
        <v>9</v>
      </c>
      <c r="D24" s="4" t="s">
        <v>12</v>
      </c>
      <c r="E24" s="5">
        <v>170</v>
      </c>
      <c r="F24" s="6">
        <v>1700</v>
      </c>
      <c r="G24" s="6">
        <f t="shared" si="0"/>
        <v>736.1</v>
      </c>
      <c r="H24" s="7">
        <f t="shared" si="1"/>
        <v>963.9</v>
      </c>
    </row>
    <row r="25" spans="2:13" x14ac:dyDescent="0.3">
      <c r="B25" s="13">
        <v>44385</v>
      </c>
      <c r="C25" s="4" t="s">
        <v>9</v>
      </c>
      <c r="D25" s="4" t="s">
        <v>13</v>
      </c>
      <c r="E25" s="5">
        <v>670</v>
      </c>
      <c r="F25" s="6">
        <v>6700</v>
      </c>
      <c r="G25" s="6">
        <f t="shared" si="0"/>
        <v>2901.1</v>
      </c>
      <c r="H25" s="7">
        <f t="shared" si="1"/>
        <v>3798.9</v>
      </c>
    </row>
    <row r="26" spans="2:13" x14ac:dyDescent="0.3">
      <c r="B26" s="13">
        <v>44386</v>
      </c>
      <c r="C26" s="4" t="s">
        <v>7</v>
      </c>
      <c r="D26" s="4" t="s">
        <v>15</v>
      </c>
      <c r="E26" s="5">
        <v>760</v>
      </c>
      <c r="F26" s="6">
        <v>7600</v>
      </c>
      <c r="G26" s="6">
        <f t="shared" si="0"/>
        <v>3290.8</v>
      </c>
      <c r="H26" s="7">
        <f t="shared" si="1"/>
        <v>4309.2</v>
      </c>
    </row>
    <row r="27" spans="2:13" ht="15" thickBot="1" x14ac:dyDescent="0.35">
      <c r="B27" s="14">
        <v>44386</v>
      </c>
      <c r="C27" s="8" t="s">
        <v>10</v>
      </c>
      <c r="D27" s="8" t="s">
        <v>14</v>
      </c>
      <c r="E27" s="9">
        <v>50</v>
      </c>
      <c r="F27" s="10">
        <v>500</v>
      </c>
      <c r="G27" s="10">
        <f t="shared" si="0"/>
        <v>216.5</v>
      </c>
      <c r="H27" s="11">
        <f t="shared" si="1"/>
        <v>283.5</v>
      </c>
    </row>
    <row r="28" spans="2:13" x14ac:dyDescent="0.3">
      <c r="B28" s="12">
        <v>44387</v>
      </c>
      <c r="C28" s="1" t="s">
        <v>7</v>
      </c>
      <c r="D28" s="1" t="s">
        <v>27</v>
      </c>
      <c r="E28" s="18">
        <v>10000</v>
      </c>
      <c r="F28" s="2">
        <v>75000</v>
      </c>
      <c r="G28" s="1">
        <f t="shared" si="0"/>
        <v>43300</v>
      </c>
      <c r="H28" s="1">
        <f t="shared" si="1"/>
        <v>31700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DashboardComplete</vt:lpstr>
      <vt:lpstr>Dashboard</vt:lpstr>
      <vt:lpstr>All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S</dc:creator>
  <cp:lastModifiedBy>S S</cp:lastModifiedBy>
  <dcterms:created xsi:type="dcterms:W3CDTF">2021-07-08T18:52:22Z</dcterms:created>
  <dcterms:modified xsi:type="dcterms:W3CDTF">2021-07-10T16:08:21Z</dcterms:modified>
</cp:coreProperties>
</file>