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FDF7433B-2B25-4812-BCAD-D705DC866A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nthly Budget Tracker" sheetId="2" r:id="rId1"/>
    <sheet name="Expense Tracker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4" l="1"/>
  <c r="I11" i="2"/>
  <c r="I10" i="2"/>
  <c r="I9" i="2"/>
  <c r="I8" i="2"/>
  <c r="I7" i="2"/>
  <c r="I6" i="2"/>
  <c r="I5" i="2"/>
  <c r="I4" i="2"/>
  <c r="D14" i="2"/>
  <c r="F14" i="2" s="1"/>
  <c r="E14" i="2"/>
  <c r="F4" i="2"/>
  <c r="F5" i="2" s="1"/>
  <c r="F6" i="2" s="1"/>
  <c r="F7" i="2" s="1"/>
  <c r="F8" i="2" s="1"/>
  <c r="F9" i="2" s="1"/>
  <c r="F10" i="2" s="1"/>
  <c r="F11" i="2" s="1"/>
  <c r="F12" i="2" s="1"/>
  <c r="F13" i="2" s="1"/>
</calcChain>
</file>

<file path=xl/sharedStrings.xml><?xml version="1.0" encoding="utf-8"?>
<sst xmlns="http://schemas.openxmlformats.org/spreadsheetml/2006/main" count="103" uniqueCount="60">
  <si>
    <t>Expense Tracker</t>
  </si>
  <si>
    <t>Monthly Budget Tracker</t>
  </si>
  <si>
    <t>Date</t>
  </si>
  <si>
    <t>Category</t>
  </si>
  <si>
    <t>Description</t>
  </si>
  <si>
    <t>2026-09-01</t>
  </si>
  <si>
    <t>Income</t>
  </si>
  <si>
    <t>Monthly Salary Deposit</t>
  </si>
  <si>
    <t>Rent</t>
  </si>
  <si>
    <t>Monthly Apartment Rent</t>
  </si>
  <si>
    <t>Groceries</t>
  </si>
  <si>
    <t>2026-09-03</t>
  </si>
  <si>
    <t>Utilities</t>
  </si>
  <si>
    <t>Electric &amp; Water Bill</t>
  </si>
  <si>
    <t>2026-09-05</t>
  </si>
  <si>
    <t>Supermarket Order</t>
  </si>
  <si>
    <t>Transportation</t>
  </si>
  <si>
    <t>2026-09-08</t>
  </si>
  <si>
    <t>Monthly Transit Pass &amp; Gas</t>
  </si>
  <si>
    <t>Shopping</t>
  </si>
  <si>
    <t>2026-09-10</t>
  </si>
  <si>
    <t>Fall Clothing Purchase</t>
  </si>
  <si>
    <t>Entertainment</t>
  </si>
  <si>
    <t>2026-09-12</t>
  </si>
  <si>
    <t>Concert Tickets &amp; Dining</t>
  </si>
  <si>
    <t>Other</t>
  </si>
  <si>
    <t>2026-09-15</t>
  </si>
  <si>
    <t>Pharmacy &amp; Personal Care</t>
  </si>
  <si>
    <t>Total Expenses</t>
  </si>
  <si>
    <t>2026-09-18</t>
  </si>
  <si>
    <t>Weekly Food Shopping</t>
  </si>
  <si>
    <t>2026-09-22</t>
  </si>
  <si>
    <t>Rideshare &amp; Tolls</t>
  </si>
  <si>
    <t>Total</t>
  </si>
  <si>
    <t>Payment Method</t>
  </si>
  <si>
    <t>Amount ($)</t>
  </si>
  <si>
    <t>Bank Transfer</t>
  </si>
  <si>
    <t>Supermarket Produce &amp; Groceries</t>
  </si>
  <si>
    <t>Credit Card</t>
  </si>
  <si>
    <t>Subway Transit Pass</t>
  </si>
  <si>
    <t>Debit Card</t>
  </si>
  <si>
    <t>Electric &amp; Power Bill</t>
  </si>
  <si>
    <t>Auto-Debit</t>
  </si>
  <si>
    <t>Movie Tickets &amp; Dinner</t>
  </si>
  <si>
    <t>Organic Market Items</t>
  </si>
  <si>
    <t>Apparel &amp; Clothes Sale</t>
  </si>
  <si>
    <t>High Speed Internet Bill</t>
  </si>
  <si>
    <t>Vehicle Gas Refill</t>
  </si>
  <si>
    <t>Mid-Month Grocery Stock</t>
  </si>
  <si>
    <t>Streaming Media Subscriptions</t>
  </si>
  <si>
    <t>Home Decor &amp; Storage</t>
  </si>
  <si>
    <t>Fresh Fruit Market</t>
  </si>
  <si>
    <t>Cash</t>
  </si>
  <si>
    <t>Ride Share Trip</t>
  </si>
  <si>
    <t>Bookstore Purchase</t>
  </si>
  <si>
    <t>Expense</t>
  </si>
  <si>
    <t>Balance</t>
  </si>
  <si>
    <t>Entertaiment</t>
  </si>
  <si>
    <t>Expense Summary by Category</t>
  </si>
  <si>
    <t>Total Spent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</si>
</sst>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&quot;$&quot;#,##0.00;[Red]\-&quot;$&quot;#,##0.00"/>
    <numFmt numFmtId="167" formatCode="yyyy\-mm\-dd"/>
  </numFmts>
  <fonts count="8" x14ac:knownFonts="1">
    <font>
      <sz val="11"/>
      <color theme="1"/>
      <name val="Calibri"/>
      <family val="2"/>
      <scheme val="minor"/>
    </font>
    <font>
      <sz val="11"/>
      <color rgb="FF262626"/>
      <name val="Calibri"/>
    </font>
    <font>
      <b/>
      <sz val="11"/>
      <color rgb="FFFFFFFF"/>
      <name val="Calibri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8"/>
      <color rgb="FFFFFFFF"/>
      <name val="Calibri"/>
    </font>
    <font>
      <b/>
      <sz val="18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9FAFB"/>
        <bgColor rgb="FFF9FAFB"/>
      </patternFill>
    </fill>
    <fill>
      <patternFill patternType="solid">
        <fgColor rgb="FF1F4E7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9EAF7"/>
        <bgColor indexed="64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5B9BD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6" fontId="1" fillId="0" borderId="1" xfId="0" applyNumberFormat="1" applyFont="1" applyBorder="1" applyAlignment="1">
      <alignment horizontal="right" vertical="center"/>
    </xf>
    <xf numFmtId="166" fontId="1" fillId="0" borderId="3" xfId="0" applyNumberFormat="1" applyFont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166" fontId="1" fillId="3" borderId="3" xfId="0" applyNumberFormat="1" applyFont="1" applyFill="1" applyBorder="1" applyAlignment="1">
      <alignment horizontal="right" vertical="center"/>
    </xf>
    <xf numFmtId="166" fontId="1" fillId="3" borderId="8" xfId="0" applyNumberFormat="1" applyFont="1" applyFill="1" applyBorder="1" applyAlignment="1">
      <alignment horizontal="right" vertical="center"/>
    </xf>
    <xf numFmtId="166" fontId="1" fillId="3" borderId="9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center"/>
    </xf>
    <xf numFmtId="0" fontId="4" fillId="5" borderId="0" xfId="0" applyFont="1" applyFill="1"/>
    <xf numFmtId="0" fontId="3" fillId="6" borderId="10" xfId="0" applyFont="1" applyFill="1" applyBorder="1"/>
    <xf numFmtId="166" fontId="0" fillId="0" borderId="0" xfId="0" applyNumberFormat="1" applyAlignment="1">
      <alignment horizontal="right"/>
    </xf>
    <xf numFmtId="166" fontId="3" fillId="6" borderId="10" xfId="0" applyNumberFormat="1" applyFont="1" applyFill="1" applyBorder="1" applyAlignment="1">
      <alignment horizontal="right"/>
    </xf>
    <xf numFmtId="167" fontId="0" fillId="0" borderId="0" xfId="0" applyNumberFormat="1"/>
    <xf numFmtId="0" fontId="6" fillId="4" borderId="0" xfId="0" applyFont="1" applyFill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19">
    <dxf>
      <numFmt numFmtId="166" formatCode="&quot;$&quot;#,##0.00;[Red]\-&quot;$&quot;#,##0.00"/>
      <alignment horizontal="right"/>
    </dxf>
    <dxf>
      <numFmt numFmtId="167" formatCode="yyyy\-mm\-dd"/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none"/>
      </font>
      <numFmt numFmtId="166" formatCode="&quot;$&quot;#,##0.00;[Red]\-&quot;$&quot;#,##0.00"/>
      <fill>
        <patternFill patternType="solid">
          <fgColor rgb="FFF9FAFB"/>
          <bgColor rgb="FFF9FAFB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none"/>
      </font>
      <numFmt numFmtId="166" formatCode="&quot;$&quot;#,##0.00;[Red]\-&quot;$&quot;#,##0.00"/>
      <fill>
        <patternFill patternType="solid">
          <fgColor rgb="FFF9FAFB"/>
          <bgColor rgb="FFF9FAFB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none"/>
      </font>
      <numFmt numFmtId="166" formatCode="&quot;$&quot;#,##0.00;[Red]\-&quot;$&quot;#,##0.00"/>
      <fill>
        <patternFill patternType="solid">
          <fgColor rgb="FFF9FAFB"/>
          <bgColor rgb="FFF9FAFB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none"/>
      </font>
      <numFmt numFmtId="166" formatCode="&quot;$&quot;#,##0.00;[Red]\-&quot;$&quot;#,##0.00"/>
      <fill>
        <patternFill patternType="solid">
          <fgColor rgb="FFF9FAFB"/>
          <bgColor rgb="FFF9FAFB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none"/>
      </font>
      <numFmt numFmtId="166" formatCode="&quot;$&quot;#,##0.00;[Red]\-&quot;$&quot;#,##0.00"/>
      <fill>
        <patternFill patternType="solid">
          <fgColor rgb="FFF9FAFB"/>
          <bgColor rgb="FFF9FAFB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none"/>
      </font>
      <numFmt numFmtId="166" formatCode="&quot;$&quot;#,##0.00;[Red]\-&quot;$&quot;#,##0.00"/>
      <fill>
        <patternFill patternType="solid">
          <fgColor rgb="FFF9FAFB"/>
          <bgColor rgb="FFF9FAFB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none"/>
      </font>
      <fill>
        <patternFill patternType="solid">
          <fgColor rgb="FFF9FAFB"/>
          <bgColor rgb="FFF9FAFB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none"/>
      </font>
      <fill>
        <patternFill patternType="solid">
          <fgColor rgb="FFF9FAFB"/>
          <bgColor rgb="FFF9FAFB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9D9D9"/>
        </left>
        <right style="thin">
          <color rgb="FFD9D9D9"/>
        </right>
        <top style="thin">
          <color rgb="FFD9D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none"/>
      </font>
      <fill>
        <patternFill patternType="solid">
          <fgColor rgb="FFF9FAFB"/>
          <bgColor rgb="FFF9FAFB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D9D9D9"/>
        </left>
        <right style="thin">
          <color rgb="FFD9D9D9"/>
        </right>
        <top style="thin">
          <color rgb="FFD9D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none"/>
      </font>
      <fill>
        <patternFill patternType="solid">
          <fgColor rgb="FFF9FAFB"/>
          <bgColor rgb="FFF9FAFB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rgb="FF1F4E79"/>
          <bgColor rgb="FF1F4E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D9D9D9"/>
        </left>
        <right style="thin">
          <color rgb="FFD9D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none"/>
      </font>
      <fill>
        <patternFill patternType="solid">
          <fgColor rgb="FFF9FAFB"/>
          <bgColor rgb="FFF9FAFB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none"/>
      </font>
      <fill>
        <patternFill patternType="solid">
          <fgColor rgb="FFF9FAFB"/>
          <bgColor rgb="FFF9FAFB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outline="0">
        <bottom style="thin">
          <color rgb="FFD9D9D9"/>
        </bottom>
      </border>
    </dxf>
    <dxf>
      <border outline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6A48B6-3D64-47EC-9821-B1EE7DFF0551}" name="Budget" displayName="Budget" ref="A3:F14" totalsRowCount="1" headerRowDxfId="13" headerRowBorderDxfId="17" tableBorderDxfId="18" totalsRowBorderDxfId="16">
  <autoFilter ref="A3:F13" xr:uid="{3C6A48B6-3D64-47EC-9821-B1EE7DFF0551}"/>
  <tableColumns count="6">
    <tableColumn id="1" xr3:uid="{DF6A97F3-E0EC-492C-A750-C0A6B09612EC}" name="Date" dataDxfId="9" totalsRowDxfId="12"/>
    <tableColumn id="2" xr3:uid="{5454B5FB-6B1A-4739-80D4-D69D989E6512}" name="Category" dataDxfId="15" totalsRowDxfId="11"/>
    <tableColumn id="3" xr3:uid="{F72C66D8-681C-4BFF-BF58-FA8EF707F160}" name="Description" dataDxfId="14" totalsRowDxfId="10"/>
    <tableColumn id="4" xr3:uid="{7023FB4A-393D-4680-915F-0C09B8B31992}" name="Income" totalsRowFunction="sum" dataDxfId="8" totalsRowDxfId="5"/>
    <tableColumn id="5" xr3:uid="{604387FD-6FB8-45C0-BE99-62B9BCF62A79}" name="Expense" totalsRowFunction="sum" dataDxfId="7" totalsRowDxfId="4"/>
    <tableColumn id="6" xr3:uid="{EF888508-4425-4B69-9F77-001385A3877E}" name="Balance" totalsRowFunction="custom" dataDxfId="6" totalsRowDxfId="3">
      <calculatedColumnFormula>F3+D4-E4</calculatedColumnFormula>
      <totalsRowFormula>D14-E14</totalsRow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41ED3E-BAD9-4CA1-8AC9-7FA1D2A196E2}" name="ExpenseLog" displayName="ExpenseLog" ref="A3:E20" totalsRowCount="1">
  <autoFilter ref="A3:E19" xr:uid="{3641ED3E-BAD9-4CA1-8AC9-7FA1D2A196E2}"/>
  <tableColumns count="5">
    <tableColumn id="1" xr3:uid="{11B21A9C-CFA9-41F0-AE93-F0380D7F613D}" name="Date" totalsRowLabel="Total" dataDxfId="1"/>
    <tableColumn id="2" xr3:uid="{01B7AEE8-BBD9-450B-B945-8668AE673249}" name="Category"/>
    <tableColumn id="3" xr3:uid="{FC09315E-EB32-4D27-9C77-6010C48A0F2E}" name="Description"/>
    <tableColumn id="4" xr3:uid="{D1A7E767-CDB1-4768-9A07-489B2DF2B721}" name="Payment Method"/>
    <tableColumn id="5" xr3:uid="{197CD647-AEC4-42AF-ABA2-975DD2841296}" name="Amount ($)" totalsRowFunction="s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tabSelected="1" workbookViewId="0"/>
  </sheetViews>
  <sheetFormatPr defaultRowHeight="14.4" x14ac:dyDescent="0.3"/>
  <cols>
    <col min="1" max="1" width="15.77734375" customWidth="1"/>
    <col min="2" max="2" width="19.44140625" customWidth="1"/>
    <col min="3" max="3" width="42.5546875" customWidth="1"/>
    <col min="4" max="6" width="16.6640625" customWidth="1"/>
    <col min="7" max="7" width="4" customWidth="1"/>
    <col min="8" max="8" width="22.21875" customWidth="1"/>
    <col min="9" max="9" width="17.5546875" customWidth="1"/>
  </cols>
  <sheetData>
    <row r="1" spans="1:9" ht="25.95" customHeight="1" x14ac:dyDescent="0.35">
      <c r="A1" s="10" t="s">
        <v>1</v>
      </c>
      <c r="B1" s="11"/>
      <c r="C1" s="11"/>
      <c r="D1" s="11"/>
      <c r="E1" s="11"/>
      <c r="F1" s="11"/>
      <c r="H1" s="18" t="s">
        <v>58</v>
      </c>
      <c r="I1" s="18"/>
    </row>
    <row r="3" spans="1:9" x14ac:dyDescent="0.3">
      <c r="A3" s="5" t="s">
        <v>2</v>
      </c>
      <c r="B3" s="6" t="s">
        <v>3</v>
      </c>
      <c r="C3" s="6" t="s">
        <v>4</v>
      </c>
      <c r="D3" s="6" t="s">
        <v>6</v>
      </c>
      <c r="E3" s="6" t="s">
        <v>55</v>
      </c>
      <c r="F3" s="7" t="s">
        <v>56</v>
      </c>
      <c r="H3" s="19" t="s">
        <v>3</v>
      </c>
      <c r="I3" s="19" t="s">
        <v>59</v>
      </c>
    </row>
    <row r="4" spans="1:9" x14ac:dyDescent="0.3">
      <c r="A4" s="3" t="s">
        <v>5</v>
      </c>
      <c r="B4" s="1" t="s">
        <v>6</v>
      </c>
      <c r="C4" s="1" t="s">
        <v>7</v>
      </c>
      <c r="D4" s="12">
        <v>5000</v>
      </c>
      <c r="E4" s="12">
        <v>0</v>
      </c>
      <c r="F4" s="13">
        <f>D4-E4</f>
        <v>5000</v>
      </c>
      <c r="H4" t="s">
        <v>8</v>
      </c>
      <c r="I4" s="21">
        <f>SUMIF(Budget[Category],H4,Budget[Expense])</f>
        <v>1800</v>
      </c>
    </row>
    <row r="5" spans="1:9" x14ac:dyDescent="0.3">
      <c r="A5" s="4" t="s">
        <v>5</v>
      </c>
      <c r="B5" s="2" t="s">
        <v>8</v>
      </c>
      <c r="C5" s="2" t="s">
        <v>9</v>
      </c>
      <c r="D5" s="14">
        <v>0</v>
      </c>
      <c r="E5" s="14">
        <v>1800</v>
      </c>
      <c r="F5" s="15">
        <f t="shared" ref="F5:F13" si="0">F4+D5-E5</f>
        <v>3200</v>
      </c>
      <c r="H5" t="s">
        <v>10</v>
      </c>
      <c r="I5" s="21">
        <f>SUMIF(Budget[Category],H5,Budget[Expense])</f>
        <v>400</v>
      </c>
    </row>
    <row r="6" spans="1:9" x14ac:dyDescent="0.3">
      <c r="A6" s="3" t="s">
        <v>11</v>
      </c>
      <c r="B6" s="1" t="s">
        <v>12</v>
      </c>
      <c r="C6" s="1" t="s">
        <v>13</v>
      </c>
      <c r="D6" s="12">
        <v>0</v>
      </c>
      <c r="E6" s="12">
        <v>250</v>
      </c>
      <c r="F6" s="13">
        <f t="shared" si="0"/>
        <v>2950</v>
      </c>
      <c r="H6" t="s">
        <v>12</v>
      </c>
      <c r="I6" s="21">
        <f>SUMIF(Budget[Category],H6,Budget[Expense])</f>
        <v>250</v>
      </c>
    </row>
    <row r="7" spans="1:9" x14ac:dyDescent="0.3">
      <c r="A7" s="4" t="s">
        <v>14</v>
      </c>
      <c r="B7" s="2" t="s">
        <v>10</v>
      </c>
      <c r="C7" s="2" t="s">
        <v>15</v>
      </c>
      <c r="D7" s="14">
        <v>0</v>
      </c>
      <c r="E7" s="14">
        <v>215</v>
      </c>
      <c r="F7" s="15">
        <f t="shared" si="0"/>
        <v>2735</v>
      </c>
      <c r="H7" t="s">
        <v>16</v>
      </c>
      <c r="I7" s="21">
        <f>SUMIF(Budget[Category],H7,Budget[Expense])</f>
        <v>225</v>
      </c>
    </row>
    <row r="8" spans="1:9" x14ac:dyDescent="0.3">
      <c r="A8" s="3" t="s">
        <v>17</v>
      </c>
      <c r="B8" s="1" t="s">
        <v>16</v>
      </c>
      <c r="C8" s="1" t="s">
        <v>18</v>
      </c>
      <c r="D8" s="12">
        <v>0</v>
      </c>
      <c r="E8" s="12">
        <v>160</v>
      </c>
      <c r="F8" s="13">
        <f t="shared" si="0"/>
        <v>2575</v>
      </c>
      <c r="H8" t="s">
        <v>19</v>
      </c>
      <c r="I8" s="21">
        <f>SUMIF(Budget[Category],H8,Budget[Expense])</f>
        <v>140</v>
      </c>
    </row>
    <row r="9" spans="1:9" x14ac:dyDescent="0.3">
      <c r="A9" s="4" t="s">
        <v>20</v>
      </c>
      <c r="B9" s="2" t="s">
        <v>19</v>
      </c>
      <c r="C9" s="2" t="s">
        <v>21</v>
      </c>
      <c r="D9" s="14">
        <v>0</v>
      </c>
      <c r="E9" s="14">
        <v>140</v>
      </c>
      <c r="F9" s="15">
        <f t="shared" si="0"/>
        <v>2435</v>
      </c>
      <c r="H9" t="s">
        <v>57</v>
      </c>
      <c r="I9" s="21">
        <f>SUMIF(Budget[Category],H9,Budget[Expense])</f>
        <v>110</v>
      </c>
    </row>
    <row r="10" spans="1:9" x14ac:dyDescent="0.3">
      <c r="A10" s="3" t="s">
        <v>23</v>
      </c>
      <c r="B10" s="1" t="s">
        <v>57</v>
      </c>
      <c r="C10" s="1" t="s">
        <v>24</v>
      </c>
      <c r="D10" s="12">
        <v>0</v>
      </c>
      <c r="E10" s="12">
        <v>110</v>
      </c>
      <c r="F10" s="13">
        <f t="shared" si="0"/>
        <v>2325</v>
      </c>
      <c r="H10" t="s">
        <v>25</v>
      </c>
      <c r="I10" s="21">
        <f>SUMIF(Budget[Category],H10,Budget[Expense])</f>
        <v>45</v>
      </c>
    </row>
    <row r="11" spans="1:9" x14ac:dyDescent="0.3">
      <c r="A11" s="4" t="s">
        <v>26</v>
      </c>
      <c r="B11" s="2" t="s">
        <v>25</v>
      </c>
      <c r="C11" s="2" t="s">
        <v>27</v>
      </c>
      <c r="D11" s="14">
        <v>0</v>
      </c>
      <c r="E11" s="14">
        <v>45</v>
      </c>
      <c r="F11" s="15">
        <f t="shared" si="0"/>
        <v>2280</v>
      </c>
      <c r="H11" s="20" t="s">
        <v>28</v>
      </c>
      <c r="I11" s="22">
        <f>SUM(I4:I10)</f>
        <v>2970</v>
      </c>
    </row>
    <row r="12" spans="1:9" x14ac:dyDescent="0.3">
      <c r="A12" s="3" t="s">
        <v>29</v>
      </c>
      <c r="B12" s="1" t="s">
        <v>10</v>
      </c>
      <c r="C12" s="1" t="s">
        <v>30</v>
      </c>
      <c r="D12" s="12">
        <v>0</v>
      </c>
      <c r="E12" s="12">
        <v>185</v>
      </c>
      <c r="F12" s="13">
        <f t="shared" si="0"/>
        <v>2095</v>
      </c>
    </row>
    <row r="13" spans="1:9" x14ac:dyDescent="0.3">
      <c r="A13" s="8" t="s">
        <v>31</v>
      </c>
      <c r="B13" s="9" t="s">
        <v>16</v>
      </c>
      <c r="C13" s="9" t="s">
        <v>32</v>
      </c>
      <c r="D13" s="16">
        <v>0</v>
      </c>
      <c r="E13" s="16">
        <v>65</v>
      </c>
      <c r="F13" s="17">
        <f t="shared" si="0"/>
        <v>2030</v>
      </c>
    </row>
    <row r="14" spans="1:9" x14ac:dyDescent="0.3">
      <c r="A14" s="8"/>
      <c r="B14" s="9"/>
      <c r="C14" s="9"/>
      <c r="D14" s="16">
        <f>SUBTOTAL(109,Budget[Income])</f>
        <v>5000</v>
      </c>
      <c r="E14" s="16">
        <f>SUBTOTAL(109,Budget[Expense])</f>
        <v>2970</v>
      </c>
      <c r="F14" s="17">
        <f>D14-E14</f>
        <v>2030</v>
      </c>
    </row>
  </sheetData>
  <mergeCells count="1">
    <mergeCell ref="H1:I1"/>
  </mergeCells>
  <conditionalFormatting sqref="F4:F13">
    <cfRule type="cellIs" dxfId="2" priority="1" operator="lessThan">
      <formula>0</formula>
    </cfRule>
  </conditionalFormatting>
  <dataValidations count="1">
    <dataValidation type="list" allowBlank="1" showInputMessage="1" showErrorMessage="1" errorTitle="Invalid category" error="Select a category from the dropdown." promptTitle="Category" prompt="Choose Income or an expense category." sqref="B4:B13" xr:uid="{7E94723C-908E-4D9A-9068-8004A1F3C868}">
      <formula1>"Income,Rent,Groceries,Utilities,Transportation,Shopping,Entertaiment,Other"</formula1>
    </dataValidation>
  </dataValidation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15F2F-BB47-43E5-8E01-8A510FB38CE9}">
  <dimension ref="A1:E20"/>
  <sheetViews>
    <sheetView workbookViewId="0">
      <selection sqref="A1:E1"/>
    </sheetView>
  </sheetViews>
  <sheetFormatPr defaultRowHeight="14.4" x14ac:dyDescent="0.3"/>
  <cols>
    <col min="1" max="1" width="15.77734375" customWidth="1"/>
    <col min="2" max="2" width="19.44140625" customWidth="1"/>
    <col min="3" max="3" width="42.5546875" customWidth="1"/>
    <col min="4" max="4" width="20.33203125" customWidth="1"/>
    <col min="5" max="5" width="17.5546875" customWidth="1"/>
  </cols>
  <sheetData>
    <row r="1" spans="1:5" ht="30" customHeight="1" x14ac:dyDescent="0.3">
      <c r="A1" s="24" t="s">
        <v>0</v>
      </c>
      <c r="B1" s="24"/>
      <c r="C1" s="24"/>
      <c r="D1" s="24"/>
      <c r="E1" s="24"/>
    </row>
    <row r="3" spans="1:5" x14ac:dyDescent="0.3">
      <c r="A3" t="s">
        <v>2</v>
      </c>
      <c r="B3" t="s">
        <v>3</v>
      </c>
      <c r="C3" t="s">
        <v>4</v>
      </c>
      <c r="D3" t="s">
        <v>34</v>
      </c>
      <c r="E3" t="s">
        <v>35</v>
      </c>
    </row>
    <row r="4" spans="1:5" x14ac:dyDescent="0.3">
      <c r="A4" s="23">
        <v>46266</v>
      </c>
      <c r="B4" t="s">
        <v>8</v>
      </c>
      <c r="C4" t="s">
        <v>9</v>
      </c>
      <c r="D4" t="s">
        <v>36</v>
      </c>
      <c r="E4" s="21">
        <v>1800</v>
      </c>
    </row>
    <row r="5" spans="1:5" x14ac:dyDescent="0.3">
      <c r="A5" s="23">
        <v>46267</v>
      </c>
      <c r="B5" t="s">
        <v>10</v>
      </c>
      <c r="C5" t="s">
        <v>37</v>
      </c>
      <c r="D5" t="s">
        <v>38</v>
      </c>
      <c r="E5" s="21">
        <v>145.30000000000001</v>
      </c>
    </row>
    <row r="6" spans="1:5" x14ac:dyDescent="0.3">
      <c r="A6" s="23">
        <v>46268</v>
      </c>
      <c r="B6" t="s">
        <v>16</v>
      </c>
      <c r="C6" t="s">
        <v>39</v>
      </c>
      <c r="D6" t="s">
        <v>40</v>
      </c>
      <c r="E6" s="21">
        <v>90</v>
      </c>
    </row>
    <row r="7" spans="1:5" x14ac:dyDescent="0.3">
      <c r="A7" s="23">
        <v>46269</v>
      </c>
      <c r="B7" t="s">
        <v>12</v>
      </c>
      <c r="C7" t="s">
        <v>41</v>
      </c>
      <c r="D7" t="s">
        <v>42</v>
      </c>
      <c r="E7" s="21">
        <v>115.5</v>
      </c>
    </row>
    <row r="8" spans="1:5" x14ac:dyDescent="0.3">
      <c r="A8" s="23">
        <v>46270</v>
      </c>
      <c r="B8" t="s">
        <v>22</v>
      </c>
      <c r="C8" t="s">
        <v>43</v>
      </c>
      <c r="D8" t="s">
        <v>38</v>
      </c>
      <c r="E8" s="21">
        <v>65</v>
      </c>
    </row>
    <row r="9" spans="1:5" x14ac:dyDescent="0.3">
      <c r="A9" s="23">
        <v>46271</v>
      </c>
      <c r="B9" t="s">
        <v>10</v>
      </c>
      <c r="C9" t="s">
        <v>44</v>
      </c>
      <c r="D9" t="s">
        <v>38</v>
      </c>
      <c r="E9" s="21">
        <v>82.4</v>
      </c>
    </row>
    <row r="10" spans="1:5" x14ac:dyDescent="0.3">
      <c r="A10" s="23">
        <v>46273</v>
      </c>
      <c r="B10" t="s">
        <v>19</v>
      </c>
      <c r="C10" t="s">
        <v>45</v>
      </c>
      <c r="D10" t="s">
        <v>38</v>
      </c>
      <c r="E10" s="21">
        <v>120</v>
      </c>
    </row>
    <row r="11" spans="1:5" x14ac:dyDescent="0.3">
      <c r="A11" s="23">
        <v>46275</v>
      </c>
      <c r="B11" t="s">
        <v>12</v>
      </c>
      <c r="C11" t="s">
        <v>46</v>
      </c>
      <c r="D11" t="s">
        <v>42</v>
      </c>
      <c r="E11" s="21">
        <v>70</v>
      </c>
    </row>
    <row r="12" spans="1:5" x14ac:dyDescent="0.3">
      <c r="A12" s="23">
        <v>46276</v>
      </c>
      <c r="B12" t="s">
        <v>16</v>
      </c>
      <c r="C12" t="s">
        <v>47</v>
      </c>
      <c r="D12" t="s">
        <v>38</v>
      </c>
      <c r="E12" s="21">
        <v>45</v>
      </c>
    </row>
    <row r="13" spans="1:5" x14ac:dyDescent="0.3">
      <c r="A13" s="23">
        <v>46277</v>
      </c>
      <c r="B13" t="s">
        <v>10</v>
      </c>
      <c r="C13" t="s">
        <v>48</v>
      </c>
      <c r="D13" t="s">
        <v>40</v>
      </c>
      <c r="E13" s="21">
        <v>160.25</v>
      </c>
    </row>
    <row r="14" spans="1:5" x14ac:dyDescent="0.3">
      <c r="A14" s="23">
        <v>46278</v>
      </c>
      <c r="B14" t="s">
        <v>22</v>
      </c>
      <c r="C14" t="s">
        <v>49</v>
      </c>
      <c r="D14" t="s">
        <v>38</v>
      </c>
      <c r="E14" s="21">
        <v>35</v>
      </c>
    </row>
    <row r="15" spans="1:5" x14ac:dyDescent="0.3">
      <c r="A15" s="23">
        <v>46279</v>
      </c>
      <c r="B15" t="s">
        <v>19</v>
      </c>
      <c r="C15" t="s">
        <v>50</v>
      </c>
      <c r="D15" t="s">
        <v>38</v>
      </c>
      <c r="E15" s="21">
        <v>85.5</v>
      </c>
    </row>
    <row r="16" spans="1:5" x14ac:dyDescent="0.3">
      <c r="A16" s="23">
        <v>46280</v>
      </c>
      <c r="B16" t="s">
        <v>25</v>
      </c>
      <c r="C16" t="s">
        <v>27</v>
      </c>
      <c r="D16" t="s">
        <v>40</v>
      </c>
      <c r="E16" s="21">
        <v>42</v>
      </c>
    </row>
    <row r="17" spans="1:5" x14ac:dyDescent="0.3">
      <c r="A17" s="23">
        <v>46281</v>
      </c>
      <c r="B17" t="s">
        <v>10</v>
      </c>
      <c r="C17" t="s">
        <v>51</v>
      </c>
      <c r="D17" t="s">
        <v>52</v>
      </c>
      <c r="E17" s="21">
        <v>38.75</v>
      </c>
    </row>
    <row r="18" spans="1:5" x14ac:dyDescent="0.3">
      <c r="A18" s="23">
        <v>46282</v>
      </c>
      <c r="B18" t="s">
        <v>16</v>
      </c>
      <c r="C18" t="s">
        <v>53</v>
      </c>
      <c r="D18" t="s">
        <v>38</v>
      </c>
      <c r="E18" s="21">
        <v>32.5</v>
      </c>
    </row>
    <row r="19" spans="1:5" x14ac:dyDescent="0.3">
      <c r="A19" s="23">
        <v>46283</v>
      </c>
      <c r="B19" t="s">
        <v>25</v>
      </c>
      <c r="C19" t="s">
        <v>54</v>
      </c>
      <c r="D19" t="s">
        <v>38</v>
      </c>
      <c r="E19" s="21">
        <v>28</v>
      </c>
    </row>
    <row r="20" spans="1:5" x14ac:dyDescent="0.3">
      <c r="A20" t="s">
        <v>33</v>
      </c>
      <c r="E20" s="25">
        <f>SUBTOTAL(109,ExpenseLog[Amount ($)])</f>
        <v>2955.2000000000003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Budget Tracker</vt:lpstr>
      <vt:lpstr>Expense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Aditi Lundia</cp:lastModifiedBy>
  <dcterms:created xsi:type="dcterms:W3CDTF">2026-09-16T18:26:07Z</dcterms:created>
  <dcterms:modified xsi:type="dcterms:W3CDTF">2026-09-16T19:01:52Z</dcterms:modified>
</cp:coreProperties>
</file>